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1910" windowHeight="7230" firstSheet="1" activeTab="1"/>
  </bookViews>
  <sheets>
    <sheet name="Bevételek" sheetId="46" r:id="rId1"/>
    <sheet name="Kiadás" sheetId="47" r:id="rId2"/>
    <sheet name="címrend " sheetId="50" r:id="rId3"/>
    <sheet name="Műk. felhalm. mérleg " sheetId="60" r:id="rId4"/>
    <sheet name="Támogatásértékű m.k" sheetId="28" r:id="rId5"/>
    <sheet name="felhalmozás" sheetId="44" r:id="rId6"/>
    <sheet name="Támértékű bevétel" sheetId="55" r:id="rId7"/>
    <sheet name="Hitelképesség" sheetId="61" r:id="rId8"/>
    <sheet name="Sajátos bevétel" sheetId="48" r:id="rId9"/>
    <sheet name="egysz.mérleg (2)" sheetId="56" r:id="rId10"/>
    <sheet name="egy.pm.kim (2)" sheetId="57" r:id="rId11"/>
    <sheet name="egysz.pénzf.jelentés (2)" sheetId="58" r:id="rId12"/>
    <sheet name="VKEF" sheetId="65" r:id="rId13"/>
  </sheets>
  <definedNames>
    <definedName name="_4._sz._sor_részletezése">#REF!</definedName>
    <definedName name="_1Excel_BuiltIn_Print_Area_32_1">#REF!</definedName>
    <definedName name="_2Excel_BuiltIn_Print_Area_33_1">#REF!</definedName>
    <definedName name="Excel_BuiltIn_Print_Area_6">#REF!</definedName>
    <definedName name="_xlnm.Print_Titles" localSheetId="3">'Műk. felhalm. mérleg '!$1:$6</definedName>
    <definedName name="_xlnm.Print_Area" localSheetId="1">Kiadás!$A$1:$I$43</definedName>
    <definedName name="_xlnm.Print_Area" localSheetId="12">VKEF!$A$1:$D$151</definedName>
  </definedNames>
  <calcPr calcId="92512" fullCalcOnLoad="1"/>
</workbook>
</file>

<file path=xl/calcChain.xml><?xml version="1.0" encoding="utf-8"?>
<calcChain xmlns="http://schemas.openxmlformats.org/spreadsheetml/2006/main">
  <c r="C10" i="50"/>
  <c r="D10"/>
  <c r="E10"/>
  <c r="I10"/>
  <c r="J10"/>
  <c r="K10"/>
  <c r="C11"/>
  <c r="D11"/>
  <c r="E11"/>
  <c r="I11"/>
  <c r="J11"/>
  <c r="K11"/>
  <c r="C12"/>
  <c r="D12"/>
  <c r="E12"/>
  <c r="I12"/>
  <c r="J12"/>
  <c r="K12"/>
  <c r="C13"/>
  <c r="D13"/>
  <c r="E13"/>
  <c r="I13"/>
  <c r="J13"/>
  <c r="K13"/>
  <c r="C14"/>
  <c r="D14"/>
  <c r="E14"/>
  <c r="C15"/>
  <c r="D15"/>
  <c r="E15"/>
  <c r="I15"/>
  <c r="J15"/>
  <c r="K15"/>
  <c r="C16"/>
  <c r="D16"/>
  <c r="E16"/>
  <c r="I16"/>
  <c r="J16"/>
  <c r="K16"/>
  <c r="C17"/>
  <c r="D17"/>
  <c r="E17"/>
  <c r="C18"/>
  <c r="D18"/>
  <c r="E18"/>
  <c r="F18"/>
  <c r="G18"/>
  <c r="H18"/>
  <c r="I18"/>
  <c r="J18"/>
  <c r="K18"/>
  <c r="C21"/>
  <c r="D21"/>
  <c r="E21"/>
  <c r="F21"/>
  <c r="G21"/>
  <c r="H21"/>
  <c r="I21"/>
  <c r="J21"/>
  <c r="K21"/>
  <c r="C24"/>
  <c r="D24"/>
  <c r="E24"/>
  <c r="F24"/>
  <c r="G24"/>
  <c r="H24"/>
  <c r="I24"/>
  <c r="J24"/>
  <c r="K24"/>
  <c r="C26"/>
  <c r="D26"/>
  <c r="E26"/>
  <c r="I26"/>
  <c r="J26"/>
  <c r="K26"/>
  <c r="C27"/>
  <c r="D27"/>
  <c r="E27"/>
  <c r="C31"/>
  <c r="D31"/>
  <c r="E31"/>
  <c r="J31"/>
  <c r="K31"/>
  <c r="C34"/>
  <c r="D34"/>
  <c r="E34"/>
  <c r="F34"/>
  <c r="G34"/>
  <c r="H34"/>
  <c r="I34"/>
  <c r="J34"/>
  <c r="K34"/>
  <c r="C35"/>
  <c r="D35"/>
  <c r="E35"/>
  <c r="I35"/>
  <c r="J35"/>
  <c r="K35"/>
  <c r="C36"/>
  <c r="D36"/>
  <c r="E36"/>
  <c r="I36"/>
  <c r="J36"/>
  <c r="K36"/>
  <c r="C37"/>
  <c r="D37"/>
  <c r="E37"/>
  <c r="I37"/>
  <c r="J37"/>
  <c r="K37"/>
  <c r="C38"/>
  <c r="D38"/>
  <c r="E38"/>
  <c r="F38"/>
  <c r="G38"/>
  <c r="H38"/>
  <c r="I38"/>
  <c r="J38"/>
  <c r="K38"/>
  <c r="C40"/>
  <c r="D40"/>
  <c r="E40"/>
  <c r="I40"/>
  <c r="J40"/>
  <c r="K40"/>
  <c r="C41"/>
  <c r="D41"/>
  <c r="E41"/>
  <c r="I41"/>
  <c r="J41"/>
  <c r="K41"/>
  <c r="C42"/>
  <c r="D42"/>
  <c r="E42"/>
  <c r="I42"/>
  <c r="J42"/>
  <c r="K42"/>
  <c r="C43"/>
  <c r="D43"/>
  <c r="E43"/>
  <c r="I43"/>
  <c r="J43"/>
  <c r="K43"/>
  <c r="C44"/>
  <c r="D44"/>
  <c r="E44"/>
  <c r="I44"/>
  <c r="J44"/>
  <c r="K44"/>
  <c r="C48"/>
  <c r="D48"/>
  <c r="E48"/>
  <c r="C51"/>
  <c r="D51"/>
  <c r="E51"/>
  <c r="F51"/>
  <c r="G51"/>
  <c r="H51"/>
  <c r="I51"/>
  <c r="J51"/>
  <c r="K51"/>
  <c r="C55"/>
  <c r="D55"/>
  <c r="E55"/>
  <c r="I55"/>
  <c r="J55"/>
  <c r="K55"/>
  <c r="C57"/>
  <c r="D57"/>
  <c r="E57"/>
  <c r="F57"/>
  <c r="G57"/>
  <c r="H57"/>
  <c r="I57"/>
  <c r="J57"/>
  <c r="K57"/>
  <c r="C58"/>
  <c r="D58"/>
  <c r="E58"/>
  <c r="F58"/>
  <c r="G58"/>
  <c r="H58"/>
  <c r="I58"/>
  <c r="J58"/>
  <c r="K58"/>
  <c r="E6" i="57"/>
  <c r="E7"/>
  <c r="E8"/>
  <c r="E9"/>
  <c r="E10"/>
  <c r="C11"/>
  <c r="D11"/>
  <c r="E11"/>
  <c r="E12"/>
  <c r="E13"/>
  <c r="E14"/>
  <c r="E15"/>
  <c r="C16"/>
  <c r="D16"/>
  <c r="E16"/>
  <c r="E17"/>
  <c r="E18"/>
  <c r="E19"/>
  <c r="H19"/>
  <c r="E5" i="56"/>
  <c r="E6"/>
  <c r="E7"/>
  <c r="E8"/>
  <c r="C9"/>
  <c r="D9"/>
  <c r="E9"/>
  <c r="E10"/>
  <c r="E11"/>
  <c r="E12"/>
  <c r="E13"/>
  <c r="E14"/>
  <c r="C15"/>
  <c r="D15"/>
  <c r="E15"/>
  <c r="C16"/>
  <c r="D16"/>
  <c r="E16"/>
  <c r="E18"/>
  <c r="E19"/>
  <c r="E20"/>
  <c r="C21"/>
  <c r="D21"/>
  <c r="E21"/>
  <c r="E22"/>
  <c r="E23"/>
  <c r="C24"/>
  <c r="D24"/>
  <c r="E24"/>
  <c r="E25"/>
  <c r="E26"/>
  <c r="E27"/>
  <c r="C28"/>
  <c r="D28"/>
  <c r="E28"/>
  <c r="C29"/>
  <c r="D29"/>
  <c r="E29"/>
  <c r="C36" i="58"/>
  <c r="D36"/>
  <c r="E36"/>
  <c r="D37" i="44"/>
  <c r="E37"/>
  <c r="F37"/>
  <c r="G37"/>
  <c r="H37"/>
  <c r="I37"/>
  <c r="D42"/>
  <c r="E42"/>
  <c r="F42"/>
  <c r="G42"/>
  <c r="H42"/>
  <c r="I42"/>
  <c r="D48"/>
  <c r="E48"/>
  <c r="F48"/>
  <c r="G48"/>
  <c r="H48"/>
  <c r="I48"/>
  <c r="D50"/>
  <c r="E50"/>
  <c r="F50"/>
  <c r="G50"/>
  <c r="H50"/>
  <c r="I50"/>
  <c r="A9" i="61"/>
  <c r="A10"/>
  <c r="A11"/>
  <c r="A12"/>
  <c r="A13"/>
  <c r="A14"/>
  <c r="A15"/>
  <c r="A16"/>
  <c r="A19"/>
  <c r="A20"/>
  <c r="A21"/>
  <c r="A22"/>
  <c r="A23"/>
  <c r="A24"/>
  <c r="A25"/>
  <c r="A26"/>
  <c r="A27"/>
  <c r="A31"/>
  <c r="A32"/>
  <c r="A33"/>
  <c r="A34"/>
  <c r="A35"/>
  <c r="A36"/>
  <c r="A37"/>
  <c r="A38"/>
  <c r="A39"/>
  <c r="A40"/>
  <c r="A41"/>
  <c r="A45"/>
  <c r="G8" i="60"/>
  <c r="H8"/>
  <c r="I8"/>
  <c r="G9"/>
  <c r="H9"/>
  <c r="I9"/>
  <c r="G10"/>
  <c r="H10"/>
  <c r="I10"/>
  <c r="G11"/>
  <c r="H11"/>
  <c r="I11"/>
  <c r="G12"/>
  <c r="H12"/>
  <c r="I12"/>
  <c r="G14"/>
  <c r="H14"/>
  <c r="I14"/>
  <c r="G17"/>
  <c r="H17"/>
  <c r="I17"/>
  <c r="G18"/>
  <c r="H18"/>
  <c r="I18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2"/>
  <c r="H32"/>
  <c r="I32"/>
  <c r="G34"/>
  <c r="G36"/>
  <c r="H36"/>
  <c r="I36"/>
  <c r="G38"/>
  <c r="H38"/>
  <c r="I38"/>
  <c r="G42"/>
  <c r="H42"/>
  <c r="I42"/>
  <c r="G45"/>
  <c r="H45"/>
  <c r="I45"/>
  <c r="G48"/>
  <c r="H48"/>
  <c r="I48"/>
  <c r="G50"/>
  <c r="H50"/>
  <c r="I50"/>
  <c r="G51"/>
  <c r="H51"/>
  <c r="I51"/>
  <c r="G55"/>
  <c r="H55"/>
  <c r="I55"/>
  <c r="G58"/>
  <c r="H58"/>
  <c r="I58"/>
  <c r="G59"/>
  <c r="H59"/>
  <c r="I59"/>
  <c r="G60"/>
  <c r="H60"/>
  <c r="I60"/>
  <c r="G61"/>
  <c r="H61"/>
  <c r="I61"/>
  <c r="G63"/>
  <c r="H63"/>
  <c r="I63"/>
  <c r="G64"/>
  <c r="H64"/>
  <c r="I64"/>
  <c r="G65"/>
  <c r="H65"/>
  <c r="I65"/>
  <c r="G66"/>
  <c r="H66"/>
  <c r="I66"/>
  <c r="G67"/>
  <c r="H67"/>
  <c r="I67"/>
  <c r="G69"/>
  <c r="H69"/>
  <c r="I69"/>
  <c r="G70"/>
  <c r="H70"/>
  <c r="I70"/>
  <c r="G71"/>
  <c r="H71"/>
  <c r="I71"/>
  <c r="G72"/>
  <c r="H72"/>
  <c r="I72"/>
  <c r="I73"/>
  <c r="G74"/>
  <c r="H74"/>
  <c r="I74"/>
  <c r="G76"/>
  <c r="H76"/>
  <c r="I76"/>
  <c r="B91" i="65"/>
  <c r="B92"/>
  <c r="B93"/>
  <c r="B94"/>
  <c r="D140"/>
  <c r="D149"/>
</calcChain>
</file>

<file path=xl/sharedStrings.xml><?xml version="1.0" encoding="utf-8"?>
<sst xmlns="http://schemas.openxmlformats.org/spreadsheetml/2006/main" count="953" uniqueCount="648">
  <si>
    <t>MEGNEVEZÉS</t>
  </si>
  <si>
    <t>I.</t>
  </si>
  <si>
    <t>II.</t>
  </si>
  <si>
    <t>III.</t>
  </si>
  <si>
    <t>Iparűzési adó</t>
  </si>
  <si>
    <t>Átengedett központi adók</t>
  </si>
  <si>
    <t>Gépjárműadó</t>
  </si>
  <si>
    <t>Felhalmozási és tőkejellegű bevételek</t>
  </si>
  <si>
    <t>ÖSSZESEN</t>
  </si>
  <si>
    <t>SZOCIÁLPOLITIKAI JUTTATÁSOK</t>
  </si>
  <si>
    <t>TÁMOGATÁSOK MINDÖSSZESEN   / I.+II./</t>
  </si>
  <si>
    <t>Rendszeres szoc.segély</t>
  </si>
  <si>
    <t>Közgyógyellátás</t>
  </si>
  <si>
    <t>Építményadó</t>
  </si>
  <si>
    <t>terv</t>
  </si>
  <si>
    <t>BEVÉTELEK</t>
  </si>
  <si>
    <t>Intézményi működési bevételek</t>
  </si>
  <si>
    <t>Személyi juttatások</t>
  </si>
  <si>
    <t>Munkaadókat terhelő járulékok</t>
  </si>
  <si>
    <t>Helyi adók</t>
  </si>
  <si>
    <t>1.</t>
  </si>
  <si>
    <t>2.</t>
  </si>
  <si>
    <t>Polgármesteri Hivatal</t>
  </si>
  <si>
    <t xml:space="preserve"> </t>
  </si>
  <si>
    <t>Szolgáltatások ellenértéke</t>
  </si>
  <si>
    <t>Intézményi ellátási díjak</t>
  </si>
  <si>
    <t>Alkalmazottak térítése</t>
  </si>
  <si>
    <t>Pénzügyi befektetések bevételei</t>
  </si>
  <si>
    <t>Hitelek</t>
  </si>
  <si>
    <t>Pénzforgalom nélküli bevételek</t>
  </si>
  <si>
    <t>Rendszeres pénzbeli juttatások</t>
  </si>
  <si>
    <t>Normatív ápolási díj</t>
  </si>
  <si>
    <t>Eseti pénzbeli ellátások</t>
  </si>
  <si>
    <t>Pénzbeli temetési segélyek</t>
  </si>
  <si>
    <t>Lakásfenntartási támogatás</t>
  </si>
  <si>
    <t>3.</t>
  </si>
  <si>
    <t>ezer Ft-ban</t>
  </si>
  <si>
    <t>Eredeti előirányzat</t>
  </si>
  <si>
    <t>Forrása</t>
  </si>
  <si>
    <t>Átvett pe.</t>
  </si>
  <si>
    <t>Saját erő</t>
  </si>
  <si>
    <t>Felhalmozási kiadások</t>
  </si>
  <si>
    <t>Áthúzódó kötelezettségek:</t>
  </si>
  <si>
    <t>Összesen:</t>
  </si>
  <si>
    <t>Felhalmozási kiadások összesen</t>
  </si>
  <si>
    <t>Pénzügyi befektetések kiadásai</t>
  </si>
  <si>
    <t>Pénzügyi befektetések kiadásai összesen</t>
  </si>
  <si>
    <t>Felhalmozási c.pénzeszközátadás államháztartáson kívűlre</t>
  </si>
  <si>
    <t>Felhalm.c.pe.átad.államháztartáson kivűlre össz.</t>
  </si>
  <si>
    <t>Felhalmozási célú támogatásértékű kiadások</t>
  </si>
  <si>
    <t>4.</t>
  </si>
  <si>
    <t>Felhalmozási célú támogatásértékű kiad.össz.</t>
  </si>
  <si>
    <t>Kölcsönnyújtás</t>
  </si>
  <si>
    <t>5.</t>
  </si>
  <si>
    <t>Kölcsönnyújtás összesen:</t>
  </si>
  <si>
    <t>Mindösszesen: (1.+2.+3.+4.+5.)</t>
  </si>
  <si>
    <t>Módosított előirányzat</t>
  </si>
  <si>
    <t>TISZAVÁRKONY ÖNKORMÁNYZATÁNAK</t>
  </si>
  <si>
    <t>Hitel</t>
  </si>
  <si>
    <t>Egyéb</t>
  </si>
  <si>
    <t xml:space="preserve">Egyéb </t>
  </si>
  <si>
    <t>ELMIB részvény vásárlása</t>
  </si>
  <si>
    <t>Szolnok Többcélú Társulás pe. Átadás</t>
  </si>
  <si>
    <t>FVCS-nek működési támogatás</t>
  </si>
  <si>
    <t>Megnevezés</t>
  </si>
  <si>
    <t>Önkormányzat összesen</t>
  </si>
  <si>
    <t>Eredeti ei.</t>
  </si>
  <si>
    <t>Módos.ei.</t>
  </si>
  <si>
    <t>Hatósági jogkörhöz köthető működési bevételek</t>
  </si>
  <si>
    <t>Egyéb saját bevételek</t>
  </si>
  <si>
    <t>ÁFA bevételek,-visszatérülések</t>
  </si>
  <si>
    <t>Hozam- és kamatbevételek</t>
  </si>
  <si>
    <t>Önkormányzat sajátos működési bevételei</t>
  </si>
  <si>
    <t>Bírságok és egyéb sajátos bevételek</t>
  </si>
  <si>
    <t>Önkormányzat költségvetési támogatása</t>
  </si>
  <si>
    <t>Normatív hozzájárulás</t>
  </si>
  <si>
    <t>Központosított előirányzatok</t>
  </si>
  <si>
    <t>Normatív kötött felhasználású támogatások</t>
  </si>
  <si>
    <t>Tárgyi eszközök,immateriális javak értékesítése</t>
  </si>
  <si>
    <t>Önkormányzatok sajátos felhalmozási és tőkebevételei</t>
  </si>
  <si>
    <t>Támogatásértékű bevételek, kiegészítések</t>
  </si>
  <si>
    <t>Működési célú támogatásértékű bevételek</t>
  </si>
  <si>
    <t>Felhalmozási célú támogatásértékű bevételek</t>
  </si>
  <si>
    <t>Kiegészítések, visszatérülések</t>
  </si>
  <si>
    <t>6.</t>
  </si>
  <si>
    <t>Végleges pénzeszközátvétel államháztartáson kívülről</t>
  </si>
  <si>
    <t>Működési célú pénzeszközátvétel Áh-n kívülről</t>
  </si>
  <si>
    <t>Felhalmozási célú pénzeszközátvétel Áh-n kívülről</t>
  </si>
  <si>
    <t>7.</t>
  </si>
  <si>
    <t>Támogatási kölcsönök visszatérülése és igénybevétele</t>
  </si>
  <si>
    <t>8.</t>
  </si>
  <si>
    <t>Felügyeleti szervtől kapott támogatás</t>
  </si>
  <si>
    <t>A</t>
  </si>
  <si>
    <t>Pénzforgalmi költségvetési bevételek (1+…+8)</t>
  </si>
  <si>
    <t>9.</t>
  </si>
  <si>
    <t>Előző évi működési pénzmaradvány igénybevétele</t>
  </si>
  <si>
    <t>Előző évi felhalmozási pénzmaradvány igénybevétele</t>
  </si>
  <si>
    <t>B</t>
  </si>
  <si>
    <t>Pénzforgalom nélküli költségvetési bevételek (9)</t>
  </si>
  <si>
    <t>KÖLTSÉGVETÉSI BEVÉTELEK ÖSSZESEN (A+B)</t>
  </si>
  <si>
    <t>10.</t>
  </si>
  <si>
    <t>Felhalmozési célú hitelfelvét.,kötvénykibocsátás</t>
  </si>
  <si>
    <t>Likviditási célú hitel</t>
  </si>
  <si>
    <t xml:space="preserve">FINANSZÍROZÁSI BEVÉTELEK ÖSSZESEN (10) </t>
  </si>
  <si>
    <t>11.</t>
  </si>
  <si>
    <t>Költségvetési szervnek nyújtott támogatás miatti korrekció</t>
  </si>
  <si>
    <t>12.</t>
  </si>
  <si>
    <t>Kiegyenlítő,függő, átfutó bevételek</t>
  </si>
  <si>
    <t>13.</t>
  </si>
  <si>
    <t>BEVÉTELEK ÖSSZESEN (I.+II.+11+12)</t>
  </si>
  <si>
    <t>2. sz.melléklet</t>
  </si>
  <si>
    <t>eredeti ei.</t>
  </si>
  <si>
    <t>mód.ei.</t>
  </si>
  <si>
    <t>Működési kiadások</t>
  </si>
  <si>
    <t>a.) személyi juttatások</t>
  </si>
  <si>
    <t>b.) munkaadókat terhelő járulékok</t>
  </si>
  <si>
    <t>c.) dologi és egyéb folyó kiadások</t>
  </si>
  <si>
    <t>d.) támogatásértékű kiadások</t>
  </si>
  <si>
    <t>e.) előző évi előirányzat-,pénzmaradvány átadás</t>
  </si>
  <si>
    <t>f.) költségvetési szervnek folyósított támogatás</t>
  </si>
  <si>
    <t>g.) végleges pénzeszközátadás Áh-n kívülre</t>
  </si>
  <si>
    <t>h.) ellátottak pénzbeli juttatása</t>
  </si>
  <si>
    <t>a.) intézményi beruházások</t>
  </si>
  <si>
    <t xml:space="preserve">b.) önkorm.beruházások </t>
  </si>
  <si>
    <t>c.) pénzügyi befektetések kiadásai</t>
  </si>
  <si>
    <t>e.) végleges pénzeszközátadás Áh-n kívülre</t>
  </si>
  <si>
    <t>f.) kölcsönnyújtás</t>
  </si>
  <si>
    <t>Felújítás</t>
  </si>
  <si>
    <t>a.) intézményi felújítások</t>
  </si>
  <si>
    <t>b.) önkormányzati felújítások</t>
  </si>
  <si>
    <t>Pénzforgalmi költségvetési kiadsáok (1.+2.+3.)</t>
  </si>
  <si>
    <t>Céltartalékok</t>
  </si>
  <si>
    <t>a.) működési</t>
  </si>
  <si>
    <t>b.) felhalmozási</t>
  </si>
  <si>
    <t>c.) helyi kisebbségi önkorm.céltartaléka</t>
  </si>
  <si>
    <t>Általános tartalék</t>
  </si>
  <si>
    <t>Pénzforgalom nélküli költségvetési kiadások (4.+5.)</t>
  </si>
  <si>
    <t>KÖLTSÉGVETÉSI KIADÁSOK ÖSSZESEN (A+B)</t>
  </si>
  <si>
    <t>Felvett hitelek törlesztése</t>
  </si>
  <si>
    <t xml:space="preserve">    a.) működési</t>
  </si>
  <si>
    <t xml:space="preserve">    b.) felhalmozási</t>
  </si>
  <si>
    <t>FINANSZÍROZÁSI KIADÁSOK ÖSSZESEN (6.+7.)</t>
  </si>
  <si>
    <t>Kiegyenlítő,függő,átfutó kiadások</t>
  </si>
  <si>
    <t>KIADÁSOK ÖSSZESEN (I.+II.+8.+9.+10.)</t>
  </si>
  <si>
    <r>
      <t xml:space="preserve">Egyéb kiadások </t>
    </r>
    <r>
      <rPr>
        <sz val="9"/>
        <rFont val="Arial CE"/>
        <family val="2"/>
        <charset val="238"/>
      </rPr>
      <t>(éven belüli értékpapír-forgalom)</t>
    </r>
  </si>
  <si>
    <t>Igazgatási szolgáltatási díj</t>
  </si>
  <si>
    <t>Felügyelet jellegű tevékenység díja</t>
  </si>
  <si>
    <t>Bírság bevétele</t>
  </si>
  <si>
    <t xml:space="preserve"> 1.1</t>
  </si>
  <si>
    <t>Hatósági jogkörhöz köthető működési bev.össz.</t>
  </si>
  <si>
    <t>Áru- és készletértékesítés ellenértéke</t>
  </si>
  <si>
    <t>Egyéb sajátos bevétel</t>
  </si>
  <si>
    <t>Továbbszámlázott szolgáltatások ellenértéke</t>
  </si>
  <si>
    <t>Bérleti és lízingdíj bevételek</t>
  </si>
  <si>
    <t>Kötbér,egyéb kártérítés,bánatpénz bevétele</t>
  </si>
  <si>
    <t>Alkalmazott,tanuló kártérítése és egyéb térítés</t>
  </si>
  <si>
    <t xml:space="preserve"> 1.2 </t>
  </si>
  <si>
    <t>Egyéb saját bevétel</t>
  </si>
  <si>
    <t>Működési kiadásokhoz kapcsolódó ÁFA visszatérülés</t>
  </si>
  <si>
    <t>Felhalmozási kiadásokhoz kapcs.ÁFA visszatérülés</t>
  </si>
  <si>
    <t>Kiszámlázott termékek és szolgáltatások ÁFA-ja</t>
  </si>
  <si>
    <t>Értékesített tárgyi eszközök, immateriális javak ÁFA-ja</t>
  </si>
  <si>
    <t xml:space="preserve"> 1.3</t>
  </si>
  <si>
    <t>ÁFA bevételek,-visszatérülések összesen</t>
  </si>
  <si>
    <t>Államháztartáson kív.szárm.befektetett pü.eszk.kamata</t>
  </si>
  <si>
    <t>Egyéb államháztartáson kívülről származó kamat</t>
  </si>
  <si>
    <t>Kamatbevételek államháztartáson belülről</t>
  </si>
  <si>
    <t xml:space="preserve"> 1.4</t>
  </si>
  <si>
    <t>Hozam- és kamatbevételek összesen</t>
  </si>
  <si>
    <t>INTÉZMÉNYI MŰKÖDÉSI BEV.ÖSSZESEN (1.1+1.2+1.3+1.4)</t>
  </si>
  <si>
    <t xml:space="preserve"> 2.1</t>
  </si>
  <si>
    <t>Helyi adók összesen</t>
  </si>
  <si>
    <t>Luxusadó</t>
  </si>
  <si>
    <t>Személyi jövedelemadó helyben maradó része</t>
  </si>
  <si>
    <t xml:space="preserve"> 2.2</t>
  </si>
  <si>
    <t>Pótlékok, bírságok</t>
  </si>
  <si>
    <t>Környezetvédelmi, építésügyi bírság</t>
  </si>
  <si>
    <t xml:space="preserve"> 2.3</t>
  </si>
  <si>
    <t>Bírságok és egyéb sajátos bev.össz.</t>
  </si>
  <si>
    <t>ÖNKORMÁNYZAT SAJÁTOS MŰK.BEV.                 ÖSSZESEN (2.1+2.2+2.3)</t>
  </si>
  <si>
    <t>Magánszemélyek kommunális adója (felhalmozási)</t>
  </si>
  <si>
    <t>Termőföld bérbeadásból származó bevétel</t>
  </si>
  <si>
    <t>Személyi jövedelemadó differenciálás</t>
  </si>
  <si>
    <t>Háziorvosi ellátásra pe. átadás Vezseny</t>
  </si>
  <si>
    <t>Időskorúak járadéka</t>
  </si>
  <si>
    <t>Egyéb ápolási díj</t>
  </si>
  <si>
    <t>Pénzbeli átmeneti segélyek</t>
  </si>
  <si>
    <t>Címrend</t>
  </si>
  <si>
    <t>Részben önálló oktatási intézmények</t>
  </si>
  <si>
    <t>KIADÁSOK</t>
  </si>
  <si>
    <t xml:space="preserve">Dologi és egyéb folyó  kiadások </t>
  </si>
  <si>
    <t>Támogatásértékű kiadások</t>
  </si>
  <si>
    <t>Előző évi előirányzat-,pénzmaradvány átadás</t>
  </si>
  <si>
    <t>Végleges pénzeszközátadás államh. kívülre</t>
  </si>
  <si>
    <t>Ellátottak pénbeli juttatása</t>
  </si>
  <si>
    <t>Költségv.szervnek folyósított támogatás</t>
  </si>
  <si>
    <t>Pf. működési célú költségvetési kiadás (1+…+8)</t>
  </si>
  <si>
    <t>Tartalékok</t>
  </si>
  <si>
    <t>Pf. Nélküli működési célú költségvetési kiadás</t>
  </si>
  <si>
    <t>Költségvetési működési kiadások (9+11)</t>
  </si>
  <si>
    <t>Működési célú hitel visszafizetése</t>
  </si>
  <si>
    <t>14.</t>
  </si>
  <si>
    <t xml:space="preserve">Finanszírozási működési kiadások </t>
  </si>
  <si>
    <t>15.</t>
  </si>
  <si>
    <t>Működési kiadások összesen (12+14)</t>
  </si>
  <si>
    <t>16.</t>
  </si>
  <si>
    <t>Felújítási kiadások</t>
  </si>
  <si>
    <t>17.</t>
  </si>
  <si>
    <t>Beruházási kiadások</t>
  </si>
  <si>
    <t>18.</t>
  </si>
  <si>
    <t>19.</t>
  </si>
  <si>
    <t>20.</t>
  </si>
  <si>
    <t>21.</t>
  </si>
  <si>
    <t>22.</t>
  </si>
  <si>
    <t>Pf. Felhalmozási célú költségvetési kiadás (16+…+21)</t>
  </si>
  <si>
    <t>23.</t>
  </si>
  <si>
    <t>Felhalmozási tartalék</t>
  </si>
  <si>
    <t>24.</t>
  </si>
  <si>
    <t>Pf. nélküli felhalmozási célú költségvetési kiad.</t>
  </si>
  <si>
    <t>25.</t>
  </si>
  <si>
    <t>Költségvetési felhalmozási kiadások (22+24)</t>
  </si>
  <si>
    <t>26.</t>
  </si>
  <si>
    <t>Felhalmozási célú hitel visszafizetése</t>
  </si>
  <si>
    <t>27.</t>
  </si>
  <si>
    <t>Finanszírozási felhalmozási kiadások</t>
  </si>
  <si>
    <t>28.</t>
  </si>
  <si>
    <t>Felhalmozási kiadások összesen (25+27)</t>
  </si>
  <si>
    <t>29.</t>
  </si>
  <si>
    <t>Kiadások összesen (15+28)</t>
  </si>
  <si>
    <t>30.</t>
  </si>
  <si>
    <t>31.</t>
  </si>
  <si>
    <t>32.</t>
  </si>
  <si>
    <t>33.</t>
  </si>
  <si>
    <t>Támogatásértékű műk.bevételek, kiegészítések</t>
  </si>
  <si>
    <t>34.</t>
  </si>
  <si>
    <t>Támogatásértékű felhalm. bevételek</t>
  </si>
  <si>
    <t>35.</t>
  </si>
  <si>
    <t>Műk.célú végleges pe.átvétel államh. kívülről</t>
  </si>
  <si>
    <t>36.</t>
  </si>
  <si>
    <t>Felhalm.c.végleges pe.átvétel államh.kívülről</t>
  </si>
  <si>
    <t>37.</t>
  </si>
  <si>
    <t>Felhalmozási és tőke jellegű bevételei</t>
  </si>
  <si>
    <t>38.</t>
  </si>
  <si>
    <t>Működési támogatási kölcsönök visszatérülése</t>
  </si>
  <si>
    <t>39.</t>
  </si>
  <si>
    <t>Felhalm.c.támog.kölcsön igénybevét,,visszatér.</t>
  </si>
  <si>
    <t>40.</t>
  </si>
  <si>
    <t>Felügyeleti szertől kapott támogatás</t>
  </si>
  <si>
    <t>41.</t>
  </si>
  <si>
    <t>Pf. Költségvetési bevételek (30+…+40)</t>
  </si>
  <si>
    <t>42.</t>
  </si>
  <si>
    <t>43.</t>
  </si>
  <si>
    <t>Pf. Nélküli költségvetési bevételek</t>
  </si>
  <si>
    <t>44.</t>
  </si>
  <si>
    <t>Költségvetési bevételek (41+43)</t>
  </si>
  <si>
    <t>45.</t>
  </si>
  <si>
    <t xml:space="preserve">Működési célú hitel </t>
  </si>
  <si>
    <t>46.</t>
  </si>
  <si>
    <t xml:space="preserve">Felhalmozási célú hitel </t>
  </si>
  <si>
    <t>47.</t>
  </si>
  <si>
    <t>Finanszírozási bevételek (45+46)</t>
  </si>
  <si>
    <t>48.</t>
  </si>
  <si>
    <t>Bevételek összesen(44+47)</t>
  </si>
  <si>
    <t>49.</t>
  </si>
  <si>
    <t>Létszámkeret (fő)</t>
  </si>
  <si>
    <t>Fogorvosi ellátásra</t>
  </si>
  <si>
    <t>Átadott pénzeszközök ÁHT- kívülre</t>
  </si>
  <si>
    <t>IV.</t>
  </si>
  <si>
    <t>Támogatásértékű működési támogatások</t>
  </si>
  <si>
    <t xml:space="preserve"> támogatásértékű bevételeinek </t>
  </si>
  <si>
    <t>részletezése</t>
  </si>
  <si>
    <t>Támogatásértékű működési bevétel központi költségvetési szervtől</t>
  </si>
  <si>
    <t>Támogatásértékű működési bevétel fejezeti kezelésű ei-tól</t>
  </si>
  <si>
    <t>Támogatásértékű működési bevétel társadalombiztosítási alaptól</t>
  </si>
  <si>
    <t xml:space="preserve">           OEP finanszírozás</t>
  </si>
  <si>
    <t>Támogatásértékű működési bevétel elkülönített állami pénzalaptól</t>
  </si>
  <si>
    <t>Támogatásértékű működési bevétel helyi önkormányzattól és költségvetési szerveitől</t>
  </si>
  <si>
    <t xml:space="preserve">           idegenforgalmi adó</t>
  </si>
  <si>
    <t xml:space="preserve">           Társulástól </t>
  </si>
  <si>
    <t>Támogatásértékű működési bevétel többcélú kistérségi társulástól</t>
  </si>
  <si>
    <t>Garancia-és kezességvállalásból származó visszatérülések</t>
  </si>
  <si>
    <t>Szervezett képzés támogatása</t>
  </si>
  <si>
    <t>Támogatásértékű működési bevételek összesen:</t>
  </si>
  <si>
    <t>Támogatásértékű felhalmozási bevétel központi költségvetési szervtől</t>
  </si>
  <si>
    <t>Támogatásértékű felhalmozási bevétel fejezeti kezelésű ei-tól</t>
  </si>
  <si>
    <t>Támogatásértékű felhalmozási bevétel társadalombiztosítási alaptól</t>
  </si>
  <si>
    <t>Támogatásértékű felhalmozási bevétel elkülönített állami pénzalaptól</t>
  </si>
  <si>
    <t>Támogatásértékű felhalmozási bevétel helyi önkormányzattól és költségvetési szerveitől</t>
  </si>
  <si>
    <t xml:space="preserve">          </t>
  </si>
  <si>
    <t xml:space="preserve">           Társulástól</t>
  </si>
  <si>
    <t>Támogatásértékű felhalmozási bevétel többcélú kistérségi társulástól</t>
  </si>
  <si>
    <t>Támogatásértékű felhalmozási bevételek összesen</t>
  </si>
  <si>
    <t>Előző évi központi költségvetési kiegészítések,visszatérülések</t>
  </si>
  <si>
    <t>Előző évi egyéb költségvetési kiegészítések,visszatérülések</t>
  </si>
  <si>
    <t>Előző évi előirányzat-maradvány,pénzmaradvány átvétel</t>
  </si>
  <si>
    <t>Kiegészítések, visszatérülések összesen:</t>
  </si>
  <si>
    <t>TÁMOGATÁSÉRTÉKŰ BEVÉTELEK, KIEGÉSZÍTÉSEK ÖSSZESEN (1.+2.+3.)</t>
  </si>
  <si>
    <t>ebből forráshiányként tervezett hitel</t>
  </si>
  <si>
    <t>Egyéb sajátos bevételek*</t>
  </si>
  <si>
    <t>* lakbér és talajterhelési díj</t>
  </si>
  <si>
    <t>Lakásfenntartási támogatás helyi</t>
  </si>
  <si>
    <t>Rendkívüli gyermekvédelmi</t>
  </si>
  <si>
    <t>Természetbeni ellátások</t>
  </si>
  <si>
    <t>köztemetés</t>
  </si>
  <si>
    <t>Közcélú foglalkoztatás</t>
  </si>
  <si>
    <t>teljesítés</t>
  </si>
  <si>
    <t>Önhibáján kívül hátrányos helyzetű önk. Támogatása</t>
  </si>
  <si>
    <t>Működési kölcsön visszatérülése</t>
  </si>
  <si>
    <t>Felhalmozási kölcsön visszatérülése</t>
  </si>
  <si>
    <t>Támogatási kölcsön nyújtása háztartásoknak</t>
  </si>
  <si>
    <t>Mód. Ei.</t>
  </si>
  <si>
    <t>mód. Ei.</t>
  </si>
  <si>
    <t>Rendelkezésre állási támogatás</t>
  </si>
  <si>
    <t>informatikai pályázat oktatási intézmények</t>
  </si>
  <si>
    <t>óvodáztatási támogatás</t>
  </si>
  <si>
    <t>TISZAVÁRKONY KÖZSÉG ÖNKORMÁNYZATA</t>
  </si>
  <si>
    <t>EGYSZERŰSÍTETT MÉRLEG</t>
  </si>
  <si>
    <t>Ezer forintban !</t>
  </si>
  <si>
    <t>E S Z K Ö Z Ö K</t>
  </si>
  <si>
    <t>Előző évi költségvetési beszámoló záró adatai</t>
  </si>
  <si>
    <t>Auditálási eltérések                ( ± )</t>
  </si>
  <si>
    <t>Előző év auditált egyszerűsített beszámoló záró adatai</t>
  </si>
  <si>
    <t>Tárgyévi költségvetési beszámoló záró adatai</t>
  </si>
  <si>
    <t>Tárgyév auditált egyszerűsített beszámoló záró adatai</t>
  </si>
  <si>
    <t>l.   Immateriális javak</t>
  </si>
  <si>
    <t>ll.  Tárgyi eszközök</t>
  </si>
  <si>
    <t>lll. Befektetett pénzügyi eszközök</t>
  </si>
  <si>
    <t>lV.Üzemeltetésre, kezelésre átadott, koncessz.adott eszk.</t>
  </si>
  <si>
    <t>A) BEFEKTETETT ESZKÖZÖK ÖSSZESEN</t>
  </si>
  <si>
    <t>l.   Készletek</t>
  </si>
  <si>
    <t>ll.  Követelések</t>
  </si>
  <si>
    <t>lll. Értékpapírok</t>
  </si>
  <si>
    <t>IV.Pénzeszközök</t>
  </si>
  <si>
    <t>V. Egyéb aktív pénzügyi elszámolások</t>
  </si>
  <si>
    <t>B) FORGÓESZKÖZÖK ÖSSZESEN</t>
  </si>
  <si>
    <t>ESZKÖZÖK ÖSSZESEN</t>
  </si>
  <si>
    <t>F O R R Á S O K</t>
  </si>
  <si>
    <t>1. Induló tőke</t>
  </si>
  <si>
    <t>2. Tőkeváltozások</t>
  </si>
  <si>
    <t>3. Értékelési tartalék</t>
  </si>
  <si>
    <t>D) SAJÁT TŐKE ÖSSZESEN</t>
  </si>
  <si>
    <t>l. Költségvetési tartalékok</t>
  </si>
  <si>
    <t>ll. Vállalkozási tartalékok</t>
  </si>
  <si>
    <t>E) TARTALÉKOK ÖSSZESEN</t>
  </si>
  <si>
    <t>l. Hosszú lejáratú kötelezettségek</t>
  </si>
  <si>
    <t>ll. Rövid lejáratú kötelezettségek</t>
  </si>
  <si>
    <t>lll. Egyéb passzív pénzügyi elszámolások</t>
  </si>
  <si>
    <t>F) KÖTELEZETTSÉGEK ÖSSZESEN</t>
  </si>
  <si>
    <t>FORRÁSOK ÖSSZESEN</t>
  </si>
  <si>
    <t xml:space="preserve">Dátum: </t>
  </si>
  <si>
    <t xml:space="preserve">    ………………………….……………………………..</t>
  </si>
  <si>
    <t>………………………………………………..</t>
  </si>
  <si>
    <t>jegyző</t>
  </si>
  <si>
    <t>beszámoló elkészítéséért felelős</t>
  </si>
  <si>
    <t>10.számú melléklet</t>
  </si>
  <si>
    <t>EGYSZERŰSÍTETT PÉNZMARADVÁNY-KIMUTATÁS</t>
  </si>
  <si>
    <t>Sor-szám</t>
  </si>
  <si>
    <t>Záró pénzkészlet</t>
  </si>
  <si>
    <t>Egyéb aktív és passzív pénzügyi elszámolások összevont záróegyenlege (±)</t>
  </si>
  <si>
    <t>Előző év(ek)ben képzett tartalékok maradványa ( - )</t>
  </si>
  <si>
    <t>Vállalkozási tevékenység pénzforgalmi eredménye ( - )</t>
  </si>
  <si>
    <t>Tárgyévi helyesbített pénzmaradvány ( 1 ± 2 - 3 - 4 )</t>
  </si>
  <si>
    <t>Finanszírozásból származó korrekciók ( ± )</t>
  </si>
  <si>
    <t>Pénzmaradványt terhelő elvonások ( ± )</t>
  </si>
  <si>
    <t>A vállalkozási tevékenység eredményéből alaptevékenység ellátására felhasznált összeg</t>
  </si>
  <si>
    <t>Költségvetési pénzmaradványt külön jogszabály alapján módosító tétel ( ± )</t>
  </si>
  <si>
    <t>Módosított pénzmaradvány ( 5 ± 6 ± 7 + 8 ± 9 )</t>
  </si>
  <si>
    <t>A 10. sorból                                                                         Az egészségbiztosítási alapból folyósított pénzeszköz maradványa</t>
  </si>
  <si>
    <t>10 sorból                                              Kötelezttséggel terhelt pénzmaradván</t>
  </si>
  <si>
    <t>10 sorból                                                            Szabad pénmaradvény</t>
  </si>
  <si>
    <t>11.számú melléklet</t>
  </si>
  <si>
    <t>EGYSZERŰSÍTETT PÉNZFORGALMI JELENTÉS</t>
  </si>
  <si>
    <t>Sor-
szám</t>
  </si>
  <si>
    <t>Eredeti</t>
  </si>
  <si>
    <t>Módosított</t>
  </si>
  <si>
    <t>Teljesítés</t>
  </si>
  <si>
    <t>előirányzat</t>
  </si>
  <si>
    <t>Munkaadókat terhelő járulék</t>
  </si>
  <si>
    <t>Dologi és egyéb folyó  kiadások</t>
  </si>
  <si>
    <t>Működési célú támogatásértékű kiadások</t>
  </si>
  <si>
    <t>ÁHT-n kívüli végleges pe átadások</t>
  </si>
  <si>
    <t>Ellátottak pénzbeli juttatásai</t>
  </si>
  <si>
    <t>Felújítások</t>
  </si>
  <si>
    <t>Államháztartáson kívülre végleges felhalmozási pe. Átadás</t>
  </si>
  <si>
    <t>Hosszú lejáratú kölcsönök nyújtása</t>
  </si>
  <si>
    <t>Rövid lejáratú kölcsönök nyújtása</t>
  </si>
  <si>
    <t>Költségvetési pénzforgalmi kiadások öszesen ( 01+...+07 )</t>
  </si>
  <si>
    <t>Hitelek, kölcsönök kiadásai</t>
  </si>
  <si>
    <t>Értékpapírok kiadásai</t>
  </si>
  <si>
    <t>Finanszírozási kiadások összesen (09+10)</t>
  </si>
  <si>
    <t>Pénzforgalmi kiadások (08+11)</t>
  </si>
  <si>
    <t>Pénzforgalom nélküli kiadások</t>
  </si>
  <si>
    <t xml:space="preserve">Kiegyenlítő, függő, átfutó kiadások </t>
  </si>
  <si>
    <t>Kiadások összesen ( 12+13+14 )</t>
  </si>
  <si>
    <t>Önkormányzatok sajátos működési bevétele</t>
  </si>
  <si>
    <t>Támogatásértékű működési célú bevételek</t>
  </si>
  <si>
    <t>ÁHT-n kívüli végleges pe. átvételek</t>
  </si>
  <si>
    <t>Felhalmozási támogatásértékű bevételek</t>
  </si>
  <si>
    <t>Államháztartáson kívülről véglegesen átvett felhalmozási bevétel</t>
  </si>
  <si>
    <t>Támogatások, kiegészítések</t>
  </si>
  <si>
    <t>Rövid lejáratú kölcsönök visszatérülése</t>
  </si>
  <si>
    <t>Költségvetési pénzforgalmi bevételek összesen (16+17+18+20)</t>
  </si>
  <si>
    <t>Hitelek, kölcsönök bevételei</t>
  </si>
  <si>
    <t>Értékpapírok bevételei</t>
  </si>
  <si>
    <t>Finanszírozási bevételek összesen (23+24)</t>
  </si>
  <si>
    <t>Pénzforgalmi bevételek ( 22+25 )</t>
  </si>
  <si>
    <t>Kiegyenlítő, függő, átfutó bevételek</t>
  </si>
  <si>
    <t>Bevételek összesen ( 26+27+28 )</t>
  </si>
  <si>
    <t>Költségvetési bevételek és kiadások különbsége (22+27-8-13) [költségvetési hiány (-), költségvetési többlet (+)]</t>
  </si>
  <si>
    <t>Finanszírozási műveletek eredménye (25-11)</t>
  </si>
  <si>
    <t>Aktív és passzív pénzügyi műveletek egyenlege (28-14)</t>
  </si>
  <si>
    <t xml:space="preserve">Dátum:  </t>
  </si>
  <si>
    <t>Forgatási célú pénzügyi műveletek eredménye</t>
  </si>
  <si>
    <t xml:space="preserve">Tiszavárkony Önkormányzata                      </t>
  </si>
  <si>
    <t>működési, felhalmozási kiadásainak, bevételeinek mérlegszerű bemutatása</t>
  </si>
  <si>
    <t xml:space="preserve">I. </t>
  </si>
  <si>
    <t>MŰKÖDÉSI BEVÉTELEK ÉS KIADÁSOK</t>
  </si>
  <si>
    <t xml:space="preserve">1. </t>
  </si>
  <si>
    <t xml:space="preserve">2. </t>
  </si>
  <si>
    <t xml:space="preserve">3. </t>
  </si>
  <si>
    <t xml:space="preserve">4. </t>
  </si>
  <si>
    <t>Támogatásértékű bevételek,kiegészítések</t>
  </si>
  <si>
    <t>Támogatási kölcsönök visszatérülése</t>
  </si>
  <si>
    <t>Pénzforgalmi működési célú költségvetési bevételek összesen (1.+..+6.)</t>
  </si>
  <si>
    <t>Működési célú előző évi pénzmaradvány igénybevétele</t>
  </si>
  <si>
    <t>Pénzforgalom nélküli működési bevételek összesen</t>
  </si>
  <si>
    <t>Költségvetési működési bevételek (7.+9.)</t>
  </si>
  <si>
    <t>Rövidlejáratú éven belüli értékpapírok</t>
  </si>
  <si>
    <t>Finanszírozási működési bevételek összesen (11.+12.)</t>
  </si>
  <si>
    <t>MŰKÖDÉSI BEVÉTELEK ÖSSZESEN (10.+13.)</t>
  </si>
  <si>
    <t>Dologi és egyéb folyó kiadások</t>
  </si>
  <si>
    <t>Végleges pénzeszközátadás államháztartáson kívülre</t>
  </si>
  <si>
    <t>Ellátottak pénzbeli juttatása</t>
  </si>
  <si>
    <t>Pénzforgalmi működési célú költségvetési kiadások öszesen (15.+…+21.)</t>
  </si>
  <si>
    <t>Pénzforgalom nélküli működési kiadások összesen</t>
  </si>
  <si>
    <t>Költségvetési működési kiadások (22.+25.)</t>
  </si>
  <si>
    <t>Értékpapírok vásárlása (forgatási célú)</t>
  </si>
  <si>
    <t>Finanszírozási működési kiadások összesen(26.+27.)</t>
  </si>
  <si>
    <t>MŰKÖDÉSI KIADÁSOK ÖSSZESEN (25.+28.)</t>
  </si>
  <si>
    <t>FELHALMOZÁSI CÉLÚ BEVÉTELEK ÉS KIADÁSOK</t>
  </si>
  <si>
    <t>Önkormányzatok felhalmozási és tőke jellegű bevételei</t>
  </si>
  <si>
    <t>Pénzforgalmi felhalmozási célú költségvetési bevételek összesen (30.+..+33.)</t>
  </si>
  <si>
    <t>Felhalmozási célú előző évi pénzmaradvány</t>
  </si>
  <si>
    <t>Pénzforgalom nélküli felhalmozási bevételek összesen</t>
  </si>
  <si>
    <t>Költségvetési felhalmozási bevételek (34.+36.)</t>
  </si>
  <si>
    <t xml:space="preserve">Felhalmozási célú hitel,kötvénykibocsátás </t>
  </si>
  <si>
    <t>Finanszírozási felhalmozási bevételek összesen</t>
  </si>
  <si>
    <t>FELHALMOZÁSI BEVÉTELEK ÖSSZESEN (37.+ 39.)</t>
  </si>
  <si>
    <t>Pénzforgalmi felhalmozási célú költségvetési kiadások öszesen (41.+…+46.)</t>
  </si>
  <si>
    <t>Pénzforgalom nélküli felhalmozási kiadások összesen</t>
  </si>
  <si>
    <t>50.</t>
  </si>
  <si>
    <t>Költségvetési felhalmozási kiadások (47.+49.)</t>
  </si>
  <si>
    <t>51.</t>
  </si>
  <si>
    <t>52.</t>
  </si>
  <si>
    <t>Finanszírozási felhalmozási kiadások összesen</t>
  </si>
  <si>
    <t>53.</t>
  </si>
  <si>
    <t>FELHALMOZÁSI KIADÁSOK ÖSSZESEN (50.+52.)</t>
  </si>
  <si>
    <t>54.</t>
  </si>
  <si>
    <t>Költségvetési pénzforgalmi bevételek (7.+34.)</t>
  </si>
  <si>
    <t>55.</t>
  </si>
  <si>
    <t>Költségvetési pénzforgalom nélküli bevételek (9.+36.)</t>
  </si>
  <si>
    <t>56.</t>
  </si>
  <si>
    <t>Finanszírozási bevételek (13.+39.)</t>
  </si>
  <si>
    <t>57.</t>
  </si>
  <si>
    <t>Kiegyenlítő, függő, átfutó bevételek:</t>
  </si>
  <si>
    <t>58.</t>
  </si>
  <si>
    <t>ÖNKORMÁNYZAT BEVÉTELEI ÖSSZESEN (54.+55.+56.+57.)</t>
  </si>
  <si>
    <t>59.</t>
  </si>
  <si>
    <t>Közterület-hasznosítási Társulás támogatásértékű bevétele,kiadása miatti korrekció</t>
  </si>
  <si>
    <t>60.</t>
  </si>
  <si>
    <t>BEVÉTELEK ÖSSZESEN (58.+59.)</t>
  </si>
  <si>
    <t>61.</t>
  </si>
  <si>
    <t>Költségvetési pénzforgalmi kiadások (21.+47.)</t>
  </si>
  <si>
    <t>62.</t>
  </si>
  <si>
    <t>Költségvetésipénzforgalom nélküli kiadások (23.+49.)</t>
  </si>
  <si>
    <t>63.</t>
  </si>
  <si>
    <t>Finanszírozási kiadások (27.+52.)</t>
  </si>
  <si>
    <t>64.</t>
  </si>
  <si>
    <t>Kiegyenlítő, függő, átfutó kiadások:</t>
  </si>
  <si>
    <t>65.</t>
  </si>
  <si>
    <t>ÖNKORMÁNYZAT KIADÁSAI ÖSSZESEN (61.+62.+63.+64.)</t>
  </si>
  <si>
    <t>66.</t>
  </si>
  <si>
    <t>67.</t>
  </si>
  <si>
    <t>KIADÁSOK ÖSSZESEN (65.+66.)</t>
  </si>
  <si>
    <t xml:space="preserve">  2011. évre tervezett </t>
  </si>
  <si>
    <t>12.számú melléklet</t>
  </si>
  <si>
    <t>7. sz. melléklet</t>
  </si>
  <si>
    <t xml:space="preserve">Tiszavárkony Önkormányzata 2011. évi intézményi és sajátos működési bevételeinek részletezése </t>
  </si>
  <si>
    <t>2011. ÉV</t>
  </si>
  <si>
    <t xml:space="preserve">      2011. ÉV</t>
  </si>
  <si>
    <t>TISZAVÁRKONY ÖNKORMÁNYZAT 2011.ÉVI HITELKÉPESSÉGÉNEK VIZSGÁLATA</t>
  </si>
  <si>
    <t>E Ft-ban</t>
  </si>
  <si>
    <t xml:space="preserve"> Megnevezés</t>
  </si>
  <si>
    <t xml:space="preserve">Illetékek </t>
  </si>
  <si>
    <t>Kamatbevételek</t>
  </si>
  <si>
    <t>Bírság</t>
  </si>
  <si>
    <t>Osztalék bevételek</t>
  </si>
  <si>
    <t>Vagyon bérbeadásából, haszonbérbeadásából, üzemeltetéséből, koncessziós díjából származó bevétel</t>
  </si>
  <si>
    <t>Egyéb sajátos bevételek</t>
  </si>
  <si>
    <t xml:space="preserve">    Saját folyó bevételek (01+…+08)</t>
  </si>
  <si>
    <t>Víziközmű-társulattól átvett, még meg nem fizetett érdekeltségi hozzájárulások beszedéséből származó bevétel</t>
  </si>
  <si>
    <t>Előző év(ek)ben keletkezett tárgyévet terhelő fizetési kötelezettség  (12+..+20)</t>
  </si>
  <si>
    <t xml:space="preserve">Támogatási kölcsönök törlesztése ÁH-n belülre </t>
  </si>
  <si>
    <t xml:space="preserve">Hosszú lejáratú hitelek visszafizetése </t>
  </si>
  <si>
    <t xml:space="preserve">Rövid lejáratú hitelek visszafizetése </t>
  </si>
  <si>
    <t xml:space="preserve">Külföldi finanszírozás kiadásai </t>
  </si>
  <si>
    <t xml:space="preserve">Kötvény kibocsátásból származó fizetési kötelezettség </t>
  </si>
  <si>
    <t>Lízingdíj</t>
  </si>
  <si>
    <t xml:space="preserve">Garancia és kezességvállalásból származó fizetési kötelezettség </t>
  </si>
  <si>
    <t>Váltótartozások</t>
  </si>
  <si>
    <t xml:space="preserve">Szállítókkal szembeni tartozások </t>
  </si>
  <si>
    <t>Kamatfizetési kötelezettség 08-14 sorok után</t>
  </si>
  <si>
    <t>Felújítási, felhalmozási célú kötelezettségvállalás a 7. sorban szereplő vagyontárgyakkal kapcsolatban</t>
  </si>
  <si>
    <t xml:space="preserve">   Rövid lejáratú kötelezettségek (11+21+22)</t>
  </si>
  <si>
    <t xml:space="preserve">   A helyi önkormányzat adósságot keletkeztető éves kötelezettségvállalásának felső határa ( (09-23) x 0,7 )+10 </t>
  </si>
  <si>
    <t>Tárgyévben keletkezett tárgyévet terhelő fizetési kötelezettség (26+..+34)</t>
  </si>
  <si>
    <t>Kamatfizetési kötelezettség 26 - 34 sorok után</t>
  </si>
  <si>
    <t>Hitelképesség vizsgálatánál figyelembe vett tárgyévi kötelezettség  (25+35+36)</t>
  </si>
  <si>
    <t>Hitelképességi megfelelés (37. sor / 24. sor %-a)</t>
  </si>
  <si>
    <t>FELHALMOZÁSI KIADÁSAI  2011.évi TELJESÍTÉS</t>
  </si>
  <si>
    <t xml:space="preserve"> Tiszavárkony Önkormányzata költségvetési intézményei és a Hivatal 2011.évi teljesítése</t>
  </si>
  <si>
    <t>Tiszavárkony Önkormányzatának  2011.évi tervezett kiadásainak  teljesítése</t>
  </si>
  <si>
    <t>Tiszavárkony Önkormányzata 2011. évre tervezett bevételeinek   teljesítése</t>
  </si>
  <si>
    <t>Bérpótló juttatás</t>
  </si>
  <si>
    <t>Egyéb önk-i rendeletben megáll. Juttatás</t>
  </si>
  <si>
    <t>eredeti</t>
  </si>
  <si>
    <t>ei.</t>
  </si>
  <si>
    <t>Bácsvíz részvény</t>
  </si>
  <si>
    <t>Tiszavárkony Önkormányzata 2011. évi  teljesítése</t>
  </si>
  <si>
    <t>Önkormányzat ÖSSZESEN</t>
  </si>
  <si>
    <t xml:space="preserve"> Önkormányzat
VAGYONKIMUTATÁS
a könyvviteli mérlegben értékkel szereplő eszközökről 2011.</t>
  </si>
  <si>
    <t>Ezer forintban</t>
  </si>
  <si>
    <t>ESZKÖZÖK</t>
  </si>
  <si>
    <t>sor-
szám</t>
  </si>
  <si>
    <t>Bruttó érték</t>
  </si>
  <si>
    <t>Nettó érték</t>
  </si>
  <si>
    <t>I. Immateriális javak (2+5)</t>
  </si>
  <si>
    <t>Törzsvagyon (3+4)</t>
  </si>
  <si>
    <t>Forgalomképtelen (3.1.+3.2.)</t>
  </si>
  <si>
    <t>-kizárólagos önkormányzati tulajdonban álló vagyon</t>
  </si>
  <si>
    <t>3.1.</t>
  </si>
  <si>
    <t>-nemzetgazdasági szempontból kiemelt jelentőségű vagyon</t>
  </si>
  <si>
    <t>3.2.</t>
  </si>
  <si>
    <t>Korlátozottan forgalomképes</t>
  </si>
  <si>
    <t xml:space="preserve">Üzleti vagyon </t>
  </si>
  <si>
    <t>II. Tárgyi eszközök (7+12+17+19+21+26+31)</t>
  </si>
  <si>
    <t>1. Ingatlanok és kapcsolódó vagyoni értékű jogok (8+11)</t>
  </si>
  <si>
    <t>Törzsvagyon (9+10)</t>
  </si>
  <si>
    <t>Forgalomképtelen (9.1.+9.2.)</t>
  </si>
  <si>
    <t>9.1.</t>
  </si>
  <si>
    <t xml:space="preserve">        Helyi közutak és műtárgyaik</t>
  </si>
  <si>
    <t>9.1.1.</t>
  </si>
  <si>
    <t xml:space="preserve">        Terek, parkok</t>
  </si>
  <si>
    <t>9.1.2.</t>
  </si>
  <si>
    <t xml:space="preserve">        Helyi önkormányzat tulajdonában álló nemzetközi kereskedelmi repülőtér</t>
  </si>
  <si>
    <t>9.1.3.</t>
  </si>
  <si>
    <t xml:space="preserve">        Helyi önkormányzat tulajdonában álló vizek, közcélú vízi létesítmények (ide nem értve a vízi közműveket)</t>
  </si>
  <si>
    <t>9.1.4.</t>
  </si>
  <si>
    <t>9.2.</t>
  </si>
  <si>
    <t xml:space="preserve">        Nemzeti vagyonról szóló tv. 2. számú melléklete szerinti</t>
  </si>
  <si>
    <t>9.2.1.</t>
  </si>
  <si>
    <t xml:space="preserve">        Törvényben, helyi rendeletben ekként meghatározott vagyonelem</t>
  </si>
  <si>
    <t>9.2.2.</t>
  </si>
  <si>
    <t xml:space="preserve">Korlátozottan forgalomképes </t>
  </si>
  <si>
    <t>2. Gépek, berendezések és felszerelések (13+16)</t>
  </si>
  <si>
    <t>Törzsvagyon (14+15)</t>
  </si>
  <si>
    <t>Forgalomképtelen (14.1.+14.2.)</t>
  </si>
  <si>
    <t>14.1.</t>
  </si>
  <si>
    <t>14.2.</t>
  </si>
  <si>
    <t>14.2.1.</t>
  </si>
  <si>
    <t>14.2.2.</t>
  </si>
  <si>
    <t xml:space="preserve">3. Járművek  </t>
  </si>
  <si>
    <t xml:space="preserve">4. Tenyészállatok </t>
  </si>
  <si>
    <t>5. Beruházások, felújítások (22+25)</t>
  </si>
  <si>
    <t>Törzsvagyon (23+24)</t>
  </si>
  <si>
    <t>Forgalomképtelen (23.1.+23.2.)</t>
  </si>
  <si>
    <t>23.1.</t>
  </si>
  <si>
    <t>23.2.</t>
  </si>
  <si>
    <t>6. Beruházásra adott előlegek (27+30)</t>
  </si>
  <si>
    <t>Törzsvagyon (28+29)</t>
  </si>
  <si>
    <t>Forgalomképtelen  (28.1+28.2)</t>
  </si>
  <si>
    <t>28.1.</t>
  </si>
  <si>
    <t>28.2.</t>
  </si>
  <si>
    <t>7. Tárgyi eszközök értékhelyesbítése</t>
  </si>
  <si>
    <t>III. Befektetett pénzügyi eszközök (33+37+38+39+40+41)</t>
  </si>
  <si>
    <t>1. Tartós részesedés (34+36)</t>
  </si>
  <si>
    <t>Törzsvagyon (35)</t>
  </si>
  <si>
    <t>Forgalomképtelen (35.1.)</t>
  </si>
  <si>
    <t>35.1.</t>
  </si>
  <si>
    <t>35.1.1</t>
  </si>
  <si>
    <t>35.1.2</t>
  </si>
  <si>
    <t>2. Tartós hitelviszonyt megtestesítő értékpapír</t>
  </si>
  <si>
    <t>3. Tartósan adott kölcsön</t>
  </si>
  <si>
    <t xml:space="preserve">4.Hosszú lejáratú betétek </t>
  </si>
  <si>
    <t>5. Egyéb hosszú lejáratú követelések</t>
  </si>
  <si>
    <t>7. Befektetett pénzügyi eszközök értékhelyesbítése</t>
  </si>
  <si>
    <t>IV. Üzemeltetésre, kezelésre átadott, koncesszióba, vagyonkezelésbe adott, illetve vagyonkezelésbe vett eszközök (43+46)</t>
  </si>
  <si>
    <t>Törzsvagyon (44+45)</t>
  </si>
  <si>
    <t>Forgalomképtelen  (44.1+44.2)</t>
  </si>
  <si>
    <t>44.1.</t>
  </si>
  <si>
    <t>44.2.</t>
  </si>
  <si>
    <t>A) BEFEKTETETT ESZKÖZÖK ÖSSZESEN (1+6+32+42)</t>
  </si>
  <si>
    <t>I. Készletek</t>
  </si>
  <si>
    <t>II. Követelések</t>
  </si>
  <si>
    <t>III. Értékpapírok</t>
  </si>
  <si>
    <t>IV. Pénzeszközök</t>
  </si>
  <si>
    <t>B) FORGÓESZKÖZÖK ÖSSZESEN (48+49+50+51+52)</t>
  </si>
  <si>
    <t>ESZKÖZÖK ÖSSZESEN (47+53)</t>
  </si>
  <si>
    <t xml:space="preserve"> Önkormányzat
VAGYONKIMUTATÁS
a könyvviteli mérlegben értékkel szereplő forrásokról 2011.</t>
  </si>
  <si>
    <t>FORRÁSOK</t>
  </si>
  <si>
    <t>I. Tartós tőke</t>
  </si>
  <si>
    <t>II. Tőkeváltozások</t>
  </si>
  <si>
    <t>III. Értékelési tartalék</t>
  </si>
  <si>
    <t>D) SAJÁT TŐKE (1+2+3)</t>
  </si>
  <si>
    <t>I. Költségvetési tartalékok</t>
  </si>
  <si>
    <t>II. Vállalkozási tartalékok</t>
  </si>
  <si>
    <t>E) TARTALÉKOK (5+6)</t>
  </si>
  <si>
    <t xml:space="preserve">I. Hosszú lejáratú kötelezettségek </t>
  </si>
  <si>
    <t xml:space="preserve">II. Rövid lejáratú kötelezettségek </t>
  </si>
  <si>
    <t>III. Egyéb passzív pénzügyi elszámolások</t>
  </si>
  <si>
    <t>F) KÖTELEZETTSÉGEK (8+9+10)</t>
  </si>
  <si>
    <t>FORRÁSOK ÖSSZESEN (4+7+11)</t>
  </si>
  <si>
    <t xml:space="preserve"> Önkormányzat
VAGYONKIMUTATÁS
a "0"-ra leírt eszközökről 2011.</t>
  </si>
  <si>
    <t>I. Immateriális javak (2+3)</t>
  </si>
  <si>
    <t>"0"-ra leírt, de használatban lévő</t>
  </si>
  <si>
    <t>"0"-ra leírt, használaton kívüli</t>
  </si>
  <si>
    <t>II. Tárgyi eszközök (5+8+11+14)</t>
  </si>
  <si>
    <t>1. Ingatlanok és kapcsolódó vagyoni értékű jogok (6+7)</t>
  </si>
  <si>
    <t>2. Gépek, berendezések és felszerelések (9+10)</t>
  </si>
  <si>
    <t>3. Járművek (12+13)</t>
  </si>
  <si>
    <t>4. Tenyészállatok (15+16)</t>
  </si>
  <si>
    <t>IV. Üzemeltetésre, kezelésre átadott, koncesszióba, vagyonkezelésbe adott, illetve vagyonkezelésbe vett szközök (18+19)</t>
  </si>
  <si>
    <t>ÖSSZESEN (1+4+17)</t>
  </si>
  <si>
    <t xml:space="preserve"> Önkormányzat
VAGYONKIMUTATÁS
az érték nélkül nyilvántartott eszközökről 2011.</t>
  </si>
  <si>
    <t>Mennyiség (db)</t>
  </si>
  <si>
    <t>Érték
(eFt)</t>
  </si>
  <si>
    <t>Képzőművészeti alkotások(kisplasztika)</t>
  </si>
  <si>
    <t>Képzőművészeti alkotások</t>
  </si>
  <si>
    <t>Régészeti leletek</t>
  </si>
  <si>
    <t>Kép- és hangarchívum</t>
  </si>
  <si>
    <t>Gyűjtemények</t>
  </si>
  <si>
    <t>Kulturális javak</t>
  </si>
  <si>
    <t>Összesen (1+2+3+4+5)</t>
  </si>
  <si>
    <t xml:space="preserve"> Önkormányzat
VAGYONKIMUTATÁS
a mérlegben értékkel nem szereplő kötelezettségekről 2011.</t>
  </si>
  <si>
    <t xml:space="preserve">Kezességvállalással kapcsolatos függő kötelezettség </t>
  </si>
  <si>
    <t>Garanciavállalással kapcsolatos függő kötelezettség</t>
  </si>
  <si>
    <t>Összesen (1+2)</t>
  </si>
  <si>
    <t>8.sz.melléklet</t>
  </si>
</sst>
</file>

<file path=xl/styles.xml><?xml version="1.0" encoding="utf-8"?>
<styleSheet xmlns="http://schemas.openxmlformats.org/spreadsheetml/2006/main">
  <numFmts count="4">
    <numFmt numFmtId="43" formatCode="_-* #,##0.00\ _F_t_-;\-* #,##0.00\ _F_t_-;_-* &quot;-&quot;??\ _F_t_-;_-@_-"/>
    <numFmt numFmtId="164" formatCode="#,###"/>
    <numFmt numFmtId="171" formatCode="00"/>
    <numFmt numFmtId="172" formatCode="#,###__;\-\ #,###__"/>
  </numFmts>
  <fonts count="83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sz val="12"/>
      <name val="Arial CE"/>
      <family val="2"/>
      <charset val="238"/>
    </font>
    <font>
      <b/>
      <i/>
      <sz val="10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10"/>
      <name val="Arial"/>
      <charset val="238"/>
    </font>
    <font>
      <b/>
      <sz val="10"/>
      <name val="Arial"/>
      <family val="2"/>
    </font>
    <font>
      <b/>
      <sz val="10"/>
      <name val="Book Antiqua"/>
      <family val="1"/>
    </font>
    <font>
      <sz val="7"/>
      <name val="Arial CE"/>
      <family val="2"/>
      <charset val="238"/>
    </font>
    <font>
      <b/>
      <sz val="10"/>
      <name val="Arial"/>
      <family val="2"/>
      <charset val="238"/>
    </font>
    <font>
      <b/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4"/>
      <name val="Arial CE"/>
      <family val="2"/>
      <charset val="238"/>
    </font>
    <font>
      <b/>
      <sz val="9"/>
      <name val="Arial CE"/>
      <family val="2"/>
      <charset val="238"/>
    </font>
    <font>
      <b/>
      <u/>
      <sz val="10"/>
      <name val="Arial CE"/>
      <family val="2"/>
      <charset val="238"/>
    </font>
    <font>
      <b/>
      <sz val="11"/>
      <name val="Arial CE"/>
      <family val="2"/>
      <charset val="238"/>
    </font>
    <font>
      <sz val="9"/>
      <name val="Arial CE"/>
      <family val="2"/>
      <charset val="238"/>
    </font>
    <font>
      <b/>
      <u/>
      <sz val="8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8"/>
      <color indexed="8"/>
      <name val="Arial CE"/>
      <charset val="238"/>
    </font>
    <font>
      <b/>
      <sz val="7"/>
      <color indexed="8"/>
      <name val="Arial CE"/>
      <charset val="238"/>
    </font>
    <font>
      <i/>
      <sz val="10"/>
      <name val="Arial CE"/>
      <charset val="238"/>
    </font>
    <font>
      <sz val="11"/>
      <name val="Arial CE"/>
      <family val="2"/>
      <charset val="238"/>
    </font>
    <font>
      <b/>
      <i/>
      <sz val="11"/>
      <name val="Arial CE"/>
      <family val="2"/>
      <charset val="238"/>
    </font>
    <font>
      <b/>
      <i/>
      <sz val="9"/>
      <name val="Arial CE"/>
      <family val="2"/>
      <charset val="238"/>
    </font>
    <font>
      <b/>
      <sz val="10"/>
      <color indexed="10"/>
      <name val="Arial CE"/>
      <family val="2"/>
      <charset val="238"/>
    </font>
    <font>
      <b/>
      <sz val="8"/>
      <color indexed="8"/>
      <name val="Arial CE"/>
      <family val="2"/>
      <charset val="238"/>
    </font>
    <font>
      <b/>
      <sz val="10"/>
      <color indexed="8"/>
      <name val="Arial CE"/>
      <family val="2"/>
      <charset val="238"/>
    </font>
    <font>
      <sz val="10"/>
      <name val="Arial CE"/>
      <charset val="238"/>
    </font>
    <font>
      <sz val="10"/>
      <name val="Times New Roman CE"/>
      <charset val="238"/>
    </font>
    <font>
      <b/>
      <i/>
      <sz val="12"/>
      <name val="Times New Roman CE"/>
      <family val="1"/>
      <charset val="238"/>
    </font>
    <font>
      <sz val="12"/>
      <name val="Times New Roman CE"/>
      <family val="1"/>
      <charset val="238"/>
    </font>
    <font>
      <sz val="12"/>
      <name val="Arial CE"/>
      <charset val="238"/>
    </font>
    <font>
      <b/>
      <sz val="12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4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9"/>
      <name val="Times New Roman CE"/>
      <family val="1"/>
      <charset val="238"/>
    </font>
    <font>
      <b/>
      <sz val="12"/>
      <name val="Arial CE"/>
      <charset val="238"/>
    </font>
    <font>
      <sz val="10"/>
      <name val="Times New Roman CE"/>
      <family val="1"/>
      <charset val="238"/>
    </font>
    <font>
      <sz val="14"/>
      <name val="Times New Roman CE"/>
      <family val="1"/>
      <charset val="238"/>
    </font>
    <font>
      <sz val="14"/>
      <name val="Arial CE"/>
      <charset val="238"/>
    </font>
    <font>
      <sz val="8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Courier New"/>
      <family val="3"/>
      <charset val="238"/>
    </font>
    <font>
      <b/>
      <i/>
      <sz val="9"/>
      <name val="Times New Roman CE"/>
      <family val="1"/>
      <charset val="238"/>
    </font>
    <font>
      <b/>
      <sz val="11"/>
      <name val="Arial CE"/>
      <charset val="238"/>
    </font>
    <font>
      <b/>
      <sz val="9"/>
      <name val="Times New Roman CE"/>
      <charset val="238"/>
    </font>
    <font>
      <sz val="12"/>
      <name val="Times New Roman"/>
      <family val="1"/>
    </font>
    <font>
      <b/>
      <i/>
      <sz val="12"/>
      <name val="Arial CE"/>
      <family val="2"/>
      <charset val="238"/>
    </font>
    <font>
      <sz val="12"/>
      <name val="Times New Roman"/>
      <family val="1"/>
      <charset val="238"/>
    </font>
    <font>
      <sz val="12"/>
      <name val="Times New Roman CE"/>
      <charset val="238"/>
    </font>
    <font>
      <sz val="10"/>
      <name val="Arial"/>
      <family val="2"/>
      <charset val="238"/>
    </font>
    <font>
      <b/>
      <sz val="18"/>
      <name val="Cambria"/>
      <family val="1"/>
      <charset val="238"/>
    </font>
    <font>
      <sz val="12"/>
      <name val="Cambria"/>
      <family val="1"/>
      <charset val="238"/>
    </font>
    <font>
      <b/>
      <sz val="12"/>
      <name val="Cambria"/>
      <family val="1"/>
      <charset val="238"/>
    </font>
    <font>
      <i/>
      <sz val="12"/>
      <name val="Cambria"/>
      <family val="1"/>
      <charset val="238"/>
    </font>
    <font>
      <b/>
      <i/>
      <sz val="12"/>
      <name val="Cambria"/>
      <family val="1"/>
      <charset val="238"/>
    </font>
    <font>
      <sz val="10"/>
      <name val="Cambria"/>
      <family val="1"/>
      <charset val="238"/>
    </font>
    <font>
      <b/>
      <sz val="10"/>
      <name val="Cambria"/>
      <family val="1"/>
      <charset val="238"/>
    </font>
    <font>
      <b/>
      <sz val="14"/>
      <name val="Cambria"/>
      <family val="1"/>
      <charset val="238"/>
    </font>
    <font>
      <sz val="11"/>
      <name val="Cambria"/>
      <family val="1"/>
      <charset val="23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5"/>
        <bgColor indexed="55"/>
      </patternFill>
    </fill>
    <fill>
      <patternFill patternType="solid">
        <fgColor indexed="13"/>
        <bgColor indexed="64"/>
      </patternFill>
    </fill>
    <fill>
      <patternFill patternType="lightHorizontal"/>
    </fill>
    <fill>
      <patternFill patternType="lightHorizontal">
        <bgColor indexed="13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</fills>
  <borders count="1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7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7" fillId="7" borderId="1" applyNumberFormat="0" applyAlignment="0" applyProtection="0"/>
    <xf numFmtId="0" fontId="18" fillId="0" borderId="0" applyNumberFormat="0" applyFill="0" applyBorder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22" fillId="16" borderId="5" applyNumberFormat="0" applyAlignment="0" applyProtection="0"/>
    <xf numFmtId="43" fontId="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6" applyNumberFormat="0" applyFill="0" applyAlignment="0" applyProtection="0"/>
    <xf numFmtId="0" fontId="1" fillId="17" borderId="7" applyNumberFormat="0" applyFont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21" borderId="0" applyNumberFormat="0" applyBorder="0" applyAlignment="0" applyProtection="0"/>
    <xf numFmtId="0" fontId="25" fillId="4" borderId="0" applyNumberFormat="0" applyBorder="0" applyAlignment="0" applyProtection="0"/>
    <xf numFmtId="0" fontId="26" fillId="22" borderId="8" applyNumberFormat="0" applyAlignment="0" applyProtection="0"/>
    <xf numFmtId="0" fontId="27" fillId="0" borderId="0" applyNumberFormat="0" applyFill="0" applyBorder="0" applyAlignment="0" applyProtection="0"/>
    <xf numFmtId="0" fontId="49" fillId="0" borderId="0"/>
    <xf numFmtId="0" fontId="71" fillId="0" borderId="0"/>
    <xf numFmtId="0" fontId="71" fillId="0" borderId="0"/>
    <xf numFmtId="0" fontId="52" fillId="0" borderId="0"/>
    <xf numFmtId="0" fontId="9" fillId="0" borderId="0"/>
    <xf numFmtId="0" fontId="4" fillId="0" borderId="0"/>
    <xf numFmtId="0" fontId="49" fillId="0" borderId="0"/>
    <xf numFmtId="0" fontId="1" fillId="0" borderId="0"/>
    <xf numFmtId="0" fontId="72" fillId="0" borderId="0"/>
    <xf numFmtId="0" fontId="1" fillId="0" borderId="0"/>
    <xf numFmtId="0" fontId="73" fillId="0" borderId="0"/>
    <xf numFmtId="0" fontId="28" fillId="0" borderId="9" applyNumberFormat="0" applyFill="0" applyAlignment="0" applyProtection="0"/>
    <xf numFmtId="0" fontId="29" fillId="3" borderId="0" applyNumberFormat="0" applyBorder="0" applyAlignment="0" applyProtection="0"/>
    <xf numFmtId="0" fontId="30" fillId="23" borderId="0" applyNumberFormat="0" applyBorder="0" applyAlignment="0" applyProtection="0"/>
    <xf numFmtId="0" fontId="31" fillId="22" borderId="1" applyNumberFormat="0" applyAlignment="0" applyProtection="0"/>
    <xf numFmtId="9" fontId="1" fillId="0" borderId="0" applyFont="0" applyFill="0" applyBorder="0" applyAlignment="0" applyProtection="0"/>
  </cellStyleXfs>
  <cellXfs count="1020">
    <xf numFmtId="0" fontId="0" fillId="0" borderId="0" xfId="0"/>
    <xf numFmtId="0" fontId="2" fillId="0" borderId="10" xfId="45" applyFont="1" applyBorder="1"/>
    <xf numFmtId="0" fontId="2" fillId="0" borderId="11" xfId="45" applyFont="1" applyBorder="1"/>
    <xf numFmtId="0" fontId="4" fillId="0" borderId="11" xfId="45" applyFont="1" applyBorder="1"/>
    <xf numFmtId="0" fontId="2" fillId="0" borderId="12" xfId="45" applyFont="1" applyBorder="1" applyAlignment="1">
      <alignment horizontal="center"/>
    </xf>
    <xf numFmtId="0" fontId="2" fillId="0" borderId="13" xfId="45" applyFont="1" applyBorder="1"/>
    <xf numFmtId="0" fontId="4" fillId="0" borderId="13" xfId="45" applyFont="1" applyBorder="1"/>
    <xf numFmtId="0" fontId="2" fillId="0" borderId="14" xfId="45" applyFont="1" applyBorder="1"/>
    <xf numFmtId="0" fontId="2" fillId="0" borderId="15" xfId="45" applyFont="1" applyBorder="1"/>
    <xf numFmtId="0" fontId="4" fillId="0" borderId="16" xfId="45" applyFont="1" applyBorder="1"/>
    <xf numFmtId="0" fontId="11" fillId="24" borderId="17" xfId="45" applyFont="1" applyFill="1" applyBorder="1"/>
    <xf numFmtId="0" fontId="2" fillId="24" borderId="18" xfId="45" applyFont="1" applyFill="1" applyBorder="1"/>
    <xf numFmtId="0" fontId="10" fillId="0" borderId="19" xfId="45" applyFont="1" applyBorder="1" applyAlignment="1">
      <alignment horizontal="center"/>
    </xf>
    <xf numFmtId="0" fontId="4" fillId="0" borderId="0" xfId="0" applyFont="1"/>
    <xf numFmtId="0" fontId="2" fillId="0" borderId="0" xfId="0" applyFont="1"/>
    <xf numFmtId="3" fontId="0" fillId="0" borderId="0" xfId="0" applyNumberFormat="1"/>
    <xf numFmtId="0" fontId="12" fillId="0" borderId="0" xfId="0" applyFont="1"/>
    <xf numFmtId="0" fontId="8" fillId="0" borderId="20" xfId="0" applyFont="1" applyBorder="1"/>
    <xf numFmtId="0" fontId="2" fillId="0" borderId="21" xfId="45" applyFont="1" applyBorder="1"/>
    <xf numFmtId="0" fontId="0" fillId="0" borderId="0" xfId="0" applyAlignment="1">
      <alignment horizontal="center"/>
    </xf>
    <xf numFmtId="3" fontId="2" fillId="0" borderId="11" xfId="45" applyNumberFormat="1" applyFont="1" applyBorder="1"/>
    <xf numFmtId="3" fontId="12" fillId="0" borderId="0" xfId="0" applyNumberFormat="1" applyFont="1"/>
    <xf numFmtId="3" fontId="8" fillId="0" borderId="22" xfId="0" applyNumberFormat="1" applyFont="1" applyBorder="1"/>
    <xf numFmtId="3" fontId="0" fillId="0" borderId="0" xfId="0" applyNumberFormat="1" applyBorder="1"/>
    <xf numFmtId="0" fontId="0" fillId="0" borderId="23" xfId="0" applyBorder="1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4" fillId="0" borderId="27" xfId="0" applyFont="1" applyBorder="1" applyAlignment="1">
      <alignment horizontal="left" vertical="center"/>
    </xf>
    <xf numFmtId="0" fontId="35" fillId="0" borderId="28" xfId="0" applyFont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3" fontId="2" fillId="0" borderId="30" xfId="0" applyNumberFormat="1" applyFont="1" applyBorder="1" applyAlignment="1">
      <alignment horizontal="center"/>
    </xf>
    <xf numFmtId="3" fontId="4" fillId="0" borderId="31" xfId="0" applyNumberFormat="1" applyFont="1" applyBorder="1"/>
    <xf numFmtId="3" fontId="4" fillId="0" borderId="27" xfId="0" applyNumberFormat="1" applyFont="1" applyBorder="1"/>
    <xf numFmtId="3" fontId="4" fillId="0" borderId="32" xfId="0" applyNumberFormat="1" applyFont="1" applyBorder="1"/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3" fontId="4" fillId="0" borderId="37" xfId="0" applyNumberFormat="1" applyFont="1" applyBorder="1"/>
    <xf numFmtId="3" fontId="4" fillId="0" borderId="20" xfId="0" applyNumberFormat="1" applyFont="1" applyBorder="1"/>
    <xf numFmtId="3" fontId="4" fillId="0" borderId="22" xfId="0" applyNumberFormat="1" applyFont="1" applyBorder="1"/>
    <xf numFmtId="3" fontId="4" fillId="0" borderId="38" xfId="0" applyNumberFormat="1" applyFont="1" applyBorder="1"/>
    <xf numFmtId="0" fontId="2" fillId="0" borderId="33" xfId="0" applyFont="1" applyBorder="1" applyAlignment="1">
      <alignment horizontal="center" vertical="center" wrapText="1"/>
    </xf>
    <xf numFmtId="0" fontId="36" fillId="0" borderId="39" xfId="0" applyFont="1" applyBorder="1" applyAlignment="1">
      <alignment horizontal="left" vertical="center" wrapText="1"/>
    </xf>
    <xf numFmtId="3" fontId="4" fillId="0" borderId="40" xfId="0" applyNumberFormat="1" applyFont="1" applyBorder="1" applyAlignment="1">
      <alignment horizontal="right" vertical="center" wrapText="1"/>
    </xf>
    <xf numFmtId="3" fontId="4" fillId="0" borderId="41" xfId="0" applyNumberFormat="1" applyFont="1" applyBorder="1"/>
    <xf numFmtId="0" fontId="36" fillId="0" borderId="22" xfId="0" applyFont="1" applyBorder="1" applyAlignment="1">
      <alignment horizontal="left" vertical="center" wrapText="1"/>
    </xf>
    <xf numFmtId="0" fontId="36" fillId="0" borderId="39" xfId="0" applyFont="1" applyBorder="1" applyAlignment="1">
      <alignment vertical="center" wrapText="1"/>
    </xf>
    <xf numFmtId="3" fontId="4" fillId="0" borderId="42" xfId="0" applyNumberFormat="1" applyFont="1" applyBorder="1" applyAlignment="1">
      <alignment horizontal="right" vertical="center" wrapText="1"/>
    </xf>
    <xf numFmtId="0" fontId="2" fillId="0" borderId="39" xfId="0" applyFont="1" applyBorder="1" applyAlignment="1">
      <alignment horizontal="center" vertical="center" wrapText="1"/>
    </xf>
    <xf numFmtId="3" fontId="2" fillId="0" borderId="40" xfId="0" applyNumberFormat="1" applyFont="1" applyBorder="1" applyAlignment="1">
      <alignment horizontal="right" vertical="center" wrapText="1"/>
    </xf>
    <xf numFmtId="3" fontId="2" fillId="0" borderId="41" xfId="0" applyNumberFormat="1" applyFont="1" applyBorder="1"/>
    <xf numFmtId="3" fontId="2" fillId="0" borderId="22" xfId="0" applyNumberFormat="1" applyFont="1" applyBorder="1"/>
    <xf numFmtId="0" fontId="4" fillId="0" borderId="11" xfId="0" applyFont="1" applyBorder="1" applyAlignment="1">
      <alignment vertical="center" wrapText="1"/>
    </xf>
    <xf numFmtId="3" fontId="4" fillId="0" borderId="35" xfId="0" applyNumberFormat="1" applyFont="1" applyBorder="1" applyAlignment="1">
      <alignment vertical="center"/>
    </xf>
    <xf numFmtId="3" fontId="4" fillId="0" borderId="40" xfId="0" applyNumberFormat="1" applyFont="1" applyBorder="1" applyAlignment="1">
      <alignment vertical="center"/>
    </xf>
    <xf numFmtId="3" fontId="4" fillId="0" borderId="43" xfId="0" applyNumberFormat="1" applyFont="1" applyBorder="1" applyAlignment="1">
      <alignment vertical="center"/>
    </xf>
    <xf numFmtId="3" fontId="4" fillId="0" borderId="44" xfId="0" applyNumberFormat="1" applyFont="1" applyBorder="1" applyAlignment="1">
      <alignment vertical="center"/>
    </xf>
    <xf numFmtId="49" fontId="2" fillId="0" borderId="22" xfId="0" applyNumberFormat="1" applyFont="1" applyBorder="1" applyAlignment="1">
      <alignment horizontal="center" vertical="center" wrapText="1"/>
    </xf>
    <xf numFmtId="3" fontId="2" fillId="0" borderId="40" xfId="0" applyNumberFormat="1" applyFont="1" applyBorder="1" applyAlignment="1">
      <alignment vertical="center"/>
    </xf>
    <xf numFmtId="3" fontId="2" fillId="0" borderId="41" xfId="0" applyNumberFormat="1" applyFont="1" applyBorder="1" applyAlignment="1">
      <alignment vertical="center"/>
    </xf>
    <xf numFmtId="3" fontId="2" fillId="0" borderId="20" xfId="0" applyNumberFormat="1" applyFont="1" applyBorder="1" applyAlignment="1">
      <alignment vertical="center"/>
    </xf>
    <xf numFmtId="3" fontId="2" fillId="0" borderId="38" xfId="0" applyNumberFormat="1" applyFont="1" applyBorder="1" applyAlignment="1">
      <alignment vertical="center"/>
    </xf>
    <xf numFmtId="0" fontId="3" fillId="0" borderId="26" xfId="0" applyFont="1" applyBorder="1" applyAlignment="1">
      <alignment vertical="center" wrapText="1"/>
    </xf>
    <xf numFmtId="3" fontId="2" fillId="0" borderId="45" xfId="0" applyNumberFormat="1" applyFont="1" applyBorder="1" applyAlignment="1">
      <alignment vertical="center"/>
    </xf>
    <xf numFmtId="3" fontId="2" fillId="0" borderId="26" xfId="0" applyNumberFormat="1" applyFont="1" applyBorder="1" applyAlignment="1">
      <alignment vertical="center"/>
    </xf>
    <xf numFmtId="3" fontId="2" fillId="0" borderId="46" xfId="0" applyNumberFormat="1" applyFont="1" applyBorder="1" applyAlignment="1">
      <alignment vertical="center"/>
    </xf>
    <xf numFmtId="3" fontId="2" fillId="0" borderId="47" xfId="0" applyNumberFormat="1" applyFont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2" fillId="0" borderId="12" xfId="0" applyFont="1" applyBorder="1" applyAlignment="1">
      <alignment horizontal="left" vertical="center" wrapText="1"/>
    </xf>
    <xf numFmtId="3" fontId="2" fillId="0" borderId="12" xfId="0" applyNumberFormat="1" applyFont="1" applyBorder="1" applyAlignment="1">
      <alignment vertical="center"/>
    </xf>
    <xf numFmtId="0" fontId="0" fillId="0" borderId="12" xfId="0" applyBorder="1"/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3" fontId="2" fillId="0" borderId="0" xfId="0" applyNumberFormat="1" applyFont="1" applyBorder="1" applyAlignment="1">
      <alignment vertical="center"/>
    </xf>
    <xf numFmtId="0" fontId="0" fillId="0" borderId="0" xfId="0" applyBorder="1"/>
    <xf numFmtId="0" fontId="3" fillId="0" borderId="23" xfId="0" applyFont="1" applyBorder="1" applyAlignment="1">
      <alignment vertical="center" wrapText="1"/>
    </xf>
    <xf numFmtId="0" fontId="2" fillId="0" borderId="23" xfId="0" applyFont="1" applyBorder="1" applyAlignment="1">
      <alignment horizontal="left" vertical="center" wrapText="1"/>
    </xf>
    <xf numFmtId="3" fontId="2" fillId="0" borderId="23" xfId="0" applyNumberFormat="1" applyFont="1" applyBorder="1" applyAlignment="1">
      <alignment vertical="center"/>
    </xf>
    <xf numFmtId="0" fontId="7" fillId="0" borderId="48" xfId="0" applyFont="1" applyBorder="1" applyAlignment="1">
      <alignment horizontal="center" vertical="center"/>
    </xf>
    <xf numFmtId="0" fontId="3" fillId="0" borderId="33" xfId="0" applyFont="1" applyBorder="1" applyAlignment="1">
      <alignment vertical="center" wrapText="1"/>
    </xf>
    <xf numFmtId="3" fontId="2" fillId="0" borderId="28" xfId="0" applyNumberFormat="1" applyFont="1" applyBorder="1" applyAlignment="1">
      <alignment vertical="center"/>
    </xf>
    <xf numFmtId="3" fontId="2" fillId="0" borderId="29" xfId="0" applyNumberFormat="1" applyFont="1" applyBorder="1" applyAlignment="1">
      <alignment vertical="center"/>
    </xf>
    <xf numFmtId="0" fontId="8" fillId="0" borderId="30" xfId="0" applyFont="1" applyBorder="1"/>
    <xf numFmtId="3" fontId="8" fillId="0" borderId="32" xfId="0" applyNumberFormat="1" applyFont="1" applyBorder="1"/>
    <xf numFmtId="3" fontId="8" fillId="0" borderId="49" xfId="0" applyNumberFormat="1" applyFont="1" applyBorder="1"/>
    <xf numFmtId="0" fontId="3" fillId="0" borderId="50" xfId="0" applyFont="1" applyBorder="1" applyAlignment="1">
      <alignment vertical="center" wrapText="1"/>
    </xf>
    <xf numFmtId="3" fontId="2" fillId="0" borderId="25" xfId="0" applyNumberFormat="1" applyFont="1" applyBorder="1" applyAlignment="1">
      <alignment vertical="center"/>
    </xf>
    <xf numFmtId="3" fontId="2" fillId="0" borderId="50" xfId="0" applyNumberFormat="1" applyFont="1" applyBorder="1" applyAlignment="1">
      <alignment vertical="center"/>
    </xf>
    <xf numFmtId="3" fontId="2" fillId="0" borderId="51" xfId="0" applyNumberFormat="1" applyFont="1" applyBorder="1" applyAlignment="1">
      <alignment vertical="center"/>
    </xf>
    <xf numFmtId="3" fontId="2" fillId="0" borderId="48" xfId="0" applyNumberFormat="1" applyFont="1" applyBorder="1" applyAlignment="1">
      <alignment vertical="center"/>
    </xf>
    <xf numFmtId="0" fontId="0" fillId="0" borderId="33" xfId="0" applyBorder="1" applyAlignment="1">
      <alignment vertical="center" wrapText="1"/>
    </xf>
    <xf numFmtId="0" fontId="0" fillId="0" borderId="52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20" xfId="0" applyFont="1" applyBorder="1"/>
    <xf numFmtId="0" fontId="2" fillId="0" borderId="33" xfId="0" applyFont="1" applyBorder="1" applyAlignment="1">
      <alignment vertical="center" wrapText="1"/>
    </xf>
    <xf numFmtId="3" fontId="2" fillId="0" borderId="42" xfId="0" applyNumberFormat="1" applyFont="1" applyBorder="1" applyAlignment="1">
      <alignment vertical="center"/>
    </xf>
    <xf numFmtId="3" fontId="4" fillId="0" borderId="42" xfId="0" applyNumberFormat="1" applyFont="1" applyBorder="1" applyAlignment="1">
      <alignment vertical="center"/>
    </xf>
    <xf numFmtId="3" fontId="38" fillId="0" borderId="40" xfId="0" applyNumberFormat="1" applyFont="1" applyBorder="1" applyAlignment="1">
      <alignment vertical="center"/>
    </xf>
    <xf numFmtId="3" fontId="38" fillId="0" borderId="42" xfId="0" applyNumberFormat="1" applyFont="1" applyBorder="1" applyAlignment="1">
      <alignment vertical="center"/>
    </xf>
    <xf numFmtId="3" fontId="0" fillId="0" borderId="40" xfId="0" applyNumberFormat="1" applyBorder="1" applyAlignment="1">
      <alignment vertical="center"/>
    </xf>
    <xf numFmtId="3" fontId="2" fillId="0" borderId="40" xfId="0" applyNumberFormat="1" applyFont="1" applyBorder="1"/>
    <xf numFmtId="3" fontId="4" fillId="0" borderId="49" xfId="0" applyNumberFormat="1" applyFont="1" applyBorder="1"/>
    <xf numFmtId="3" fontId="2" fillId="0" borderId="52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3" fontId="2" fillId="0" borderId="33" xfId="0" applyNumberFormat="1" applyFont="1" applyBorder="1" applyAlignment="1">
      <alignment vertical="center"/>
    </xf>
    <xf numFmtId="3" fontId="4" fillId="0" borderId="52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3" fontId="4" fillId="0" borderId="53" xfId="0" applyNumberFormat="1" applyFont="1" applyBorder="1"/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2" xfId="0" applyBorder="1" applyAlignment="1">
      <alignment vertical="center"/>
    </xf>
    <xf numFmtId="3" fontId="0" fillId="0" borderId="40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3" fontId="2" fillId="0" borderId="54" xfId="0" applyNumberFormat="1" applyFont="1" applyBorder="1" applyAlignment="1">
      <alignment horizontal="right" vertical="center"/>
    </xf>
    <xf numFmtId="3" fontId="2" fillId="0" borderId="44" xfId="0" applyNumberFormat="1" applyFont="1" applyBorder="1" applyAlignment="1">
      <alignment horizontal="right" vertical="center"/>
    </xf>
    <xf numFmtId="3" fontId="2" fillId="0" borderId="25" xfId="0" applyNumberFormat="1" applyFont="1" applyBorder="1" applyAlignment="1">
      <alignment horizontal="right" vertical="center"/>
    </xf>
    <xf numFmtId="3" fontId="2" fillId="0" borderId="50" xfId="0" applyNumberFormat="1" applyFont="1" applyBorder="1" applyAlignment="1">
      <alignment horizontal="right" vertical="center"/>
    </xf>
    <xf numFmtId="3" fontId="2" fillId="0" borderId="51" xfId="0" applyNumberFormat="1" applyFont="1" applyBorder="1" applyAlignment="1">
      <alignment horizontal="right" vertical="center"/>
    </xf>
    <xf numFmtId="3" fontId="2" fillId="0" borderId="48" xfId="0" applyNumberFormat="1" applyFont="1" applyBorder="1" applyAlignment="1">
      <alignment horizontal="right" vertical="center"/>
    </xf>
    <xf numFmtId="3" fontId="2" fillId="0" borderId="52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right" vertical="center"/>
    </xf>
    <xf numFmtId="3" fontId="4" fillId="0" borderId="33" xfId="0" applyNumberFormat="1" applyFont="1" applyBorder="1"/>
    <xf numFmtId="3" fontId="2" fillId="0" borderId="25" xfId="0" applyNumberFormat="1" applyFont="1" applyBorder="1"/>
    <xf numFmtId="0" fontId="0" fillId="0" borderId="0" xfId="0" applyAlignment="1">
      <alignment wrapText="1"/>
    </xf>
    <xf numFmtId="3" fontId="4" fillId="0" borderId="35" xfId="0" applyNumberFormat="1" applyFont="1" applyBorder="1"/>
    <xf numFmtId="0" fontId="39" fillId="0" borderId="55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3" fontId="40" fillId="0" borderId="57" xfId="0" applyNumberFormat="1" applyFont="1" applyBorder="1" applyAlignment="1">
      <alignment horizontal="center" vertical="center" wrapText="1"/>
    </xf>
    <xf numFmtId="3" fontId="40" fillId="0" borderId="58" xfId="0" applyNumberFormat="1" applyFont="1" applyBorder="1" applyAlignment="1">
      <alignment horizontal="center" vertical="center" wrapText="1" shrinkToFit="1"/>
    </xf>
    <xf numFmtId="3" fontId="14" fillId="0" borderId="22" xfId="0" applyNumberFormat="1" applyFont="1" applyBorder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6" fillId="0" borderId="0" xfId="0" applyFont="1" applyBorder="1" applyAlignment="1">
      <alignment vertical="center"/>
    </xf>
    <xf numFmtId="3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3" fillId="0" borderId="25" xfId="0" applyFont="1" applyBorder="1" applyAlignment="1">
      <alignment horizontal="center" vertical="center" wrapText="1"/>
    </xf>
    <xf numFmtId="0" fontId="33" fillId="0" borderId="59" xfId="0" applyFont="1" applyBorder="1" applyAlignment="1">
      <alignment horizontal="center" vertical="center" wrapText="1"/>
    </xf>
    <xf numFmtId="3" fontId="0" fillId="0" borderId="60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" fillId="0" borderId="52" xfId="0" applyFont="1" applyBorder="1" applyAlignment="1">
      <alignment vertical="center"/>
    </xf>
    <xf numFmtId="0" fontId="4" fillId="0" borderId="29" xfId="0" applyFont="1" applyBorder="1" applyAlignment="1">
      <alignment horizontal="left" vertical="center"/>
    </xf>
    <xf numFmtId="3" fontId="4" fillId="0" borderId="28" xfId="0" applyNumberFormat="1" applyFont="1" applyBorder="1" applyAlignment="1">
      <alignment vertical="center"/>
    </xf>
    <xf numFmtId="3" fontId="4" fillId="0" borderId="47" xfId="0" applyNumberFormat="1" applyFont="1" applyBorder="1" applyAlignment="1">
      <alignment vertical="center"/>
    </xf>
    <xf numFmtId="0" fontId="4" fillId="0" borderId="42" xfId="0" applyFont="1" applyBorder="1" applyAlignment="1">
      <alignment horizontal="left" vertical="center"/>
    </xf>
    <xf numFmtId="3" fontId="4" fillId="0" borderId="38" xfId="0" applyNumberFormat="1" applyFont="1" applyBorder="1" applyAlignment="1">
      <alignment vertical="center"/>
    </xf>
    <xf numFmtId="2" fontId="4" fillId="0" borderId="42" xfId="0" applyNumberFormat="1" applyFont="1" applyBorder="1" applyAlignment="1">
      <alignment horizontal="left" vertical="center"/>
    </xf>
    <xf numFmtId="0" fontId="4" fillId="0" borderId="61" xfId="0" applyNumberFormat="1" applyFont="1" applyBorder="1" applyAlignment="1">
      <alignment horizontal="left" vertical="center"/>
    </xf>
    <xf numFmtId="3" fontId="4" fillId="0" borderId="60" xfId="0" applyNumberFormat="1" applyFont="1" applyBorder="1" applyAlignment="1">
      <alignment vertical="center"/>
    </xf>
    <xf numFmtId="3" fontId="4" fillId="0" borderId="59" xfId="0" applyNumberFormat="1" applyFont="1" applyBorder="1" applyAlignment="1">
      <alignment vertical="center"/>
    </xf>
    <xf numFmtId="0" fontId="2" fillId="0" borderId="24" xfId="0" applyNumberFormat="1" applyFont="1" applyBorder="1" applyAlignment="1">
      <alignment horizontal="center" vertical="center"/>
    </xf>
    <xf numFmtId="0" fontId="4" fillId="0" borderId="29" xfId="0" applyNumberFormat="1" applyFont="1" applyBorder="1" applyAlignment="1">
      <alignment horizontal="left" vertical="center"/>
    </xf>
    <xf numFmtId="0" fontId="4" fillId="0" borderId="42" xfId="0" applyNumberFormat="1" applyFont="1" applyBorder="1" applyAlignment="1">
      <alignment horizontal="left" vertical="center"/>
    </xf>
    <xf numFmtId="0" fontId="4" fillId="0" borderId="61" xfId="0" applyFont="1" applyBorder="1" applyAlignment="1">
      <alignment horizontal="left" vertical="center"/>
    </xf>
    <xf numFmtId="16" fontId="4" fillId="0" borderId="29" xfId="0" applyNumberFormat="1" applyFont="1" applyBorder="1" applyAlignment="1">
      <alignment horizontal="left" vertical="center"/>
    </xf>
    <xf numFmtId="16" fontId="4" fillId="0" borderId="42" xfId="0" applyNumberFormat="1" applyFont="1" applyBorder="1" applyAlignment="1">
      <alignment horizontal="left" vertical="center"/>
    </xf>
    <xf numFmtId="16" fontId="4" fillId="0" borderId="61" xfId="0" applyNumberFormat="1" applyFont="1" applyBorder="1" applyAlignment="1">
      <alignment horizontal="left" vertical="center"/>
    </xf>
    <xf numFmtId="3" fontId="4" fillId="0" borderId="58" xfId="0" applyNumberFormat="1" applyFont="1" applyBorder="1" applyAlignment="1">
      <alignment vertical="center"/>
    </xf>
    <xf numFmtId="0" fontId="4" fillId="0" borderId="62" xfId="0" applyFont="1" applyBorder="1" applyAlignment="1">
      <alignment horizontal="left" vertical="center"/>
    </xf>
    <xf numFmtId="3" fontId="4" fillId="0" borderId="63" xfId="0" applyNumberFormat="1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3" fontId="6" fillId="0" borderId="25" xfId="0" applyNumberFormat="1" applyFont="1" applyBorder="1" applyAlignment="1">
      <alignment vertical="center"/>
    </xf>
    <xf numFmtId="0" fontId="2" fillId="0" borderId="29" xfId="0" applyFont="1" applyBorder="1" applyAlignment="1">
      <alignment horizontal="center" vertical="center"/>
    </xf>
    <xf numFmtId="3" fontId="4" fillId="0" borderId="32" xfId="0" applyNumberFormat="1" applyFont="1" applyBorder="1" applyAlignment="1">
      <alignment vertical="center"/>
    </xf>
    <xf numFmtId="3" fontId="4" fillId="0" borderId="54" xfId="0" applyNumberFormat="1" applyFont="1" applyBorder="1" applyAlignment="1">
      <alignment vertical="center"/>
    </xf>
    <xf numFmtId="3" fontId="4" fillId="0" borderId="45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3" fontId="4" fillId="0" borderId="25" xfId="0" applyNumberFormat="1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3" fontId="2" fillId="0" borderId="60" xfId="0" applyNumberFormat="1" applyFont="1" applyBorder="1" applyAlignment="1">
      <alignment vertical="center"/>
    </xf>
    <xf numFmtId="0" fontId="36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5" fillId="0" borderId="25" xfId="0" applyFont="1" applyBorder="1" applyAlignment="1">
      <alignment horizontal="center" vertical="center" wrapText="1"/>
    </xf>
    <xf numFmtId="0" fontId="36" fillId="0" borderId="60" xfId="0" applyFont="1" applyBorder="1" applyAlignment="1">
      <alignment horizontal="center" vertical="center"/>
    </xf>
    <xf numFmtId="0" fontId="36" fillId="0" borderId="64" xfId="0" applyFont="1" applyBorder="1" applyAlignment="1">
      <alignment horizontal="center" vertical="center"/>
    </xf>
    <xf numFmtId="0" fontId="36" fillId="0" borderId="25" xfId="0" applyFont="1" applyBorder="1" applyAlignment="1">
      <alignment horizontal="center"/>
    </xf>
    <xf numFmtId="0" fontId="35" fillId="0" borderId="29" xfId="0" applyFont="1" applyBorder="1" applyAlignment="1">
      <alignment horizontal="center" vertical="center"/>
    </xf>
    <xf numFmtId="49" fontId="33" fillId="0" borderId="65" xfId="0" applyNumberFormat="1" applyFont="1" applyBorder="1" applyAlignment="1">
      <alignment vertical="center" wrapText="1"/>
    </xf>
    <xf numFmtId="3" fontId="33" fillId="0" borderId="28" xfId="0" applyNumberFormat="1" applyFont="1" applyBorder="1" applyAlignment="1">
      <alignment vertical="center"/>
    </xf>
    <xf numFmtId="0" fontId="42" fillId="0" borderId="43" xfId="0" applyFont="1" applyBorder="1" applyAlignment="1">
      <alignment horizontal="center" vertical="center"/>
    </xf>
    <xf numFmtId="0" fontId="42" fillId="0" borderId="42" xfId="0" applyFont="1" applyBorder="1" applyAlignment="1">
      <alignment horizontal="center" vertical="center"/>
    </xf>
    <xf numFmtId="49" fontId="36" fillId="0" borderId="66" xfId="0" applyNumberFormat="1" applyFont="1" applyBorder="1" applyAlignment="1">
      <alignment horizontal="left" vertical="center" wrapText="1" indent="1"/>
    </xf>
    <xf numFmtId="3" fontId="36" fillId="0" borderId="40" xfId="0" applyNumberFormat="1" applyFont="1" applyBorder="1" applyAlignment="1">
      <alignment vertical="center"/>
    </xf>
    <xf numFmtId="0" fontId="42" fillId="0" borderId="52" xfId="0" applyFont="1" applyBorder="1" applyAlignment="1">
      <alignment horizontal="center" vertical="center"/>
    </xf>
    <xf numFmtId="0" fontId="35" fillId="0" borderId="52" xfId="0" applyFont="1" applyBorder="1" applyAlignment="1">
      <alignment horizontal="center" vertical="center"/>
    </xf>
    <xf numFmtId="0" fontId="35" fillId="0" borderId="42" xfId="0" applyFont="1" applyBorder="1" applyAlignment="1">
      <alignment horizontal="center" vertical="center"/>
    </xf>
    <xf numFmtId="49" fontId="33" fillId="0" borderId="66" xfId="0" applyNumberFormat="1" applyFont="1" applyBorder="1" applyAlignment="1">
      <alignment vertical="center" wrapText="1"/>
    </xf>
    <xf numFmtId="3" fontId="33" fillId="0" borderId="40" xfId="0" applyNumberFormat="1" applyFont="1" applyBorder="1" applyAlignment="1">
      <alignment vertical="center"/>
    </xf>
    <xf numFmtId="0" fontId="42" fillId="0" borderId="35" xfId="0" applyFont="1" applyBorder="1" applyAlignment="1">
      <alignment horizontal="center" vertical="center"/>
    </xf>
    <xf numFmtId="49" fontId="36" fillId="0" borderId="67" xfId="0" applyNumberFormat="1" applyFont="1" applyFill="1" applyBorder="1" applyAlignment="1">
      <alignment horizontal="left" vertical="center" wrapText="1" indent="1"/>
    </xf>
    <xf numFmtId="0" fontId="43" fillId="0" borderId="42" xfId="0" applyFont="1" applyBorder="1" applyAlignment="1">
      <alignment horizontal="center" vertical="center"/>
    </xf>
    <xf numFmtId="49" fontId="44" fillId="0" borderId="66" xfId="0" applyNumberFormat="1" applyFont="1" applyBorder="1" applyAlignment="1">
      <alignment horizontal="left" vertical="center" wrapText="1" indent="1"/>
    </xf>
    <xf numFmtId="3" fontId="44" fillId="0" borderId="40" xfId="0" applyNumberFormat="1" applyFont="1" applyBorder="1" applyAlignment="1">
      <alignment vertical="center"/>
    </xf>
    <xf numFmtId="0" fontId="35" fillId="0" borderId="43" xfId="0" applyFont="1" applyBorder="1" applyAlignment="1">
      <alignment horizontal="center" vertical="center"/>
    </xf>
    <xf numFmtId="0" fontId="43" fillId="0" borderId="42" xfId="0" applyFont="1" applyFill="1" applyBorder="1" applyAlignment="1">
      <alignment horizontal="center" vertical="center"/>
    </xf>
    <xf numFmtId="49" fontId="44" fillId="0" borderId="66" xfId="0" applyNumberFormat="1" applyFont="1" applyFill="1" applyBorder="1" applyAlignment="1">
      <alignment horizontal="left" vertical="center" wrapText="1" indent="1"/>
    </xf>
    <xf numFmtId="3" fontId="44" fillId="0" borderId="40" xfId="0" applyNumberFormat="1" applyFont="1" applyFill="1" applyBorder="1" applyAlignment="1">
      <alignment vertical="center"/>
    </xf>
    <xf numFmtId="49" fontId="36" fillId="0" borderId="66" xfId="0" applyNumberFormat="1" applyFont="1" applyBorder="1" applyAlignment="1">
      <alignment vertical="center" wrapText="1"/>
    </xf>
    <xf numFmtId="0" fontId="35" fillId="0" borderId="35" xfId="0" applyFont="1" applyBorder="1" applyAlignment="1">
      <alignment horizontal="center" vertical="center"/>
    </xf>
    <xf numFmtId="3" fontId="33" fillId="0" borderId="66" xfId="0" applyNumberFormat="1" applyFont="1" applyBorder="1" applyAlignment="1">
      <alignment vertical="center"/>
    </xf>
    <xf numFmtId="3" fontId="36" fillId="0" borderId="66" xfId="0" applyNumberFormat="1" applyFont="1" applyBorder="1" applyAlignment="1">
      <alignment vertical="center"/>
    </xf>
    <xf numFmtId="0" fontId="35" fillId="0" borderId="60" xfId="0" applyFont="1" applyBorder="1" applyAlignment="1">
      <alignment horizontal="center" vertical="center"/>
    </xf>
    <xf numFmtId="49" fontId="36" fillId="0" borderId="64" xfId="0" applyNumberFormat="1" applyFont="1" applyBorder="1" applyAlignment="1">
      <alignment horizontal="left" vertical="center" wrapText="1"/>
    </xf>
    <xf numFmtId="3" fontId="36" fillId="0" borderId="60" xfId="0" applyNumberFormat="1" applyFont="1" applyBorder="1" applyAlignment="1">
      <alignment vertical="center"/>
    </xf>
    <xf numFmtId="3" fontId="36" fillId="0" borderId="67" xfId="0" applyNumberFormat="1" applyFont="1" applyBorder="1" applyAlignment="1">
      <alignment vertical="center"/>
    </xf>
    <xf numFmtId="0" fontId="33" fillId="0" borderId="24" xfId="0" applyFont="1" applyBorder="1" applyAlignment="1">
      <alignment horizontal="center" vertical="center"/>
    </xf>
    <xf numFmtId="3" fontId="33" fillId="0" borderId="25" xfId="0" applyNumberFormat="1" applyFont="1" applyBorder="1" applyAlignment="1">
      <alignment vertical="center"/>
    </xf>
    <xf numFmtId="0" fontId="12" fillId="0" borderId="0" xfId="0" applyFont="1" applyAlignment="1">
      <alignment horizontal="center"/>
    </xf>
    <xf numFmtId="49" fontId="12" fillId="0" borderId="0" xfId="0" applyNumberFormat="1" applyFont="1"/>
    <xf numFmtId="3" fontId="2" fillId="0" borderId="0" xfId="0" applyNumberFormat="1" applyFont="1" applyAlignment="1">
      <alignment horizontal="center" vertical="center" wrapText="1"/>
    </xf>
    <xf numFmtId="0" fontId="4" fillId="0" borderId="23" xfId="0" applyFont="1" applyBorder="1" applyAlignment="1">
      <alignment horizontal="right" vertical="center" wrapText="1"/>
    </xf>
    <xf numFmtId="0" fontId="0" fillId="0" borderId="25" xfId="0" applyBorder="1" applyAlignment="1">
      <alignment horizontal="center"/>
    </xf>
    <xf numFmtId="3" fontId="0" fillId="0" borderId="25" xfId="0" applyNumberFormat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40" xfId="0" applyBorder="1" applyAlignment="1">
      <alignment horizontal="center"/>
    </xf>
    <xf numFmtId="3" fontId="0" fillId="0" borderId="28" xfId="0" applyNumberFormat="1" applyBorder="1"/>
    <xf numFmtId="3" fontId="0" fillId="0" borderId="39" xfId="0" applyNumberFormat="1" applyBorder="1"/>
    <xf numFmtId="3" fontId="0" fillId="0" borderId="40" xfId="0" applyNumberFormat="1" applyBorder="1"/>
    <xf numFmtId="3" fontId="0" fillId="0" borderId="43" xfId="0" applyNumberFormat="1" applyBorder="1"/>
    <xf numFmtId="3" fontId="0" fillId="0" borderId="68" xfId="0" applyNumberFormat="1" applyBorder="1"/>
    <xf numFmtId="0" fontId="2" fillId="0" borderId="25" xfId="0" applyFont="1" applyBorder="1" applyAlignment="1">
      <alignment horizontal="center"/>
    </xf>
    <xf numFmtId="3" fontId="2" fillId="0" borderId="69" xfId="0" applyNumberFormat="1" applyFont="1" applyBorder="1"/>
    <xf numFmtId="0" fontId="0" fillId="0" borderId="35" xfId="0" applyBorder="1" applyAlignment="1">
      <alignment horizontal="center"/>
    </xf>
    <xf numFmtId="3" fontId="0" fillId="0" borderId="35" xfId="0" applyNumberFormat="1" applyBorder="1"/>
    <xf numFmtId="3" fontId="0" fillId="0" borderId="34" xfId="0" applyNumberFormat="1" applyBorder="1"/>
    <xf numFmtId="3" fontId="0" fillId="0" borderId="70" xfId="0" applyNumberFormat="1" applyBorder="1"/>
    <xf numFmtId="0" fontId="0" fillId="0" borderId="43" xfId="0" applyBorder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3" fontId="0" fillId="0" borderId="67" xfId="0" applyNumberFormat="1" applyBorder="1"/>
    <xf numFmtId="3" fontId="0" fillId="0" borderId="52" xfId="0" applyNumberFormat="1" applyBorder="1"/>
    <xf numFmtId="0" fontId="0" fillId="0" borderId="42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66" xfId="0" applyBorder="1" applyAlignment="1">
      <alignment horizontal="left"/>
    </xf>
    <xf numFmtId="3" fontId="0" fillId="0" borderId="66" xfId="0" applyNumberFormat="1" applyBorder="1"/>
    <xf numFmtId="0" fontId="2" fillId="0" borderId="52" xfId="0" applyFont="1" applyBorder="1" applyAlignment="1">
      <alignment horizontal="center"/>
    </xf>
    <xf numFmtId="3" fontId="0" fillId="0" borderId="71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52" xfId="0" applyBorder="1" applyAlignment="1">
      <alignment horizontal="center"/>
    </xf>
    <xf numFmtId="0" fontId="10" fillId="0" borderId="72" xfId="45" applyFont="1" applyBorder="1" applyAlignment="1">
      <alignment horizontal="center"/>
    </xf>
    <xf numFmtId="3" fontId="2" fillId="0" borderId="73" xfId="45" applyNumberFormat="1" applyFont="1" applyBorder="1"/>
    <xf numFmtId="3" fontId="2" fillId="24" borderId="74" xfId="45" applyNumberFormat="1" applyFont="1" applyFill="1" applyBorder="1"/>
    <xf numFmtId="3" fontId="9" fillId="0" borderId="75" xfId="45" applyNumberFormat="1" applyFont="1" applyBorder="1"/>
    <xf numFmtId="0" fontId="4" fillId="0" borderId="0" xfId="46" applyFont="1" applyAlignment="1">
      <alignment vertical="center"/>
    </xf>
    <xf numFmtId="0" fontId="8" fillId="0" borderId="0" xfId="46" applyFont="1" applyAlignment="1">
      <alignment vertical="center"/>
    </xf>
    <xf numFmtId="0" fontId="4" fillId="0" borderId="0" xfId="46" applyFont="1" applyAlignment="1">
      <alignment horizontal="center" vertical="center"/>
    </xf>
    <xf numFmtId="0" fontId="8" fillId="0" borderId="76" xfId="46" applyFont="1" applyBorder="1" applyAlignment="1">
      <alignment horizontal="center" vertical="center"/>
    </xf>
    <xf numFmtId="0" fontId="8" fillId="0" borderId="77" xfId="46" applyFont="1" applyBorder="1" applyAlignment="1">
      <alignment horizontal="center" vertical="center"/>
    </xf>
    <xf numFmtId="3" fontId="4" fillId="0" borderId="76" xfId="46" applyNumberFormat="1" applyFont="1" applyBorder="1" applyAlignment="1">
      <alignment vertical="center"/>
    </xf>
    <xf numFmtId="3" fontId="2" fillId="0" borderId="76" xfId="46" applyNumberFormat="1" applyFont="1" applyBorder="1" applyAlignment="1">
      <alignment vertical="center"/>
    </xf>
    <xf numFmtId="3" fontId="4" fillId="0" borderId="76" xfId="46" applyNumberFormat="1" applyBorder="1" applyAlignment="1">
      <alignment vertical="center"/>
    </xf>
    <xf numFmtId="3" fontId="4" fillId="0" borderId="77" xfId="46" applyNumberFormat="1" applyBorder="1" applyAlignment="1">
      <alignment vertical="center"/>
    </xf>
    <xf numFmtId="0" fontId="4" fillId="0" borderId="78" xfId="46" applyFont="1" applyBorder="1" applyAlignment="1">
      <alignment horizontal="center" vertical="center"/>
    </xf>
    <xf numFmtId="0" fontId="8" fillId="0" borderId="76" xfId="46" applyFont="1" applyBorder="1" applyAlignment="1">
      <alignment vertical="center"/>
    </xf>
    <xf numFmtId="3" fontId="4" fillId="0" borderId="77" xfId="46" applyNumberFormat="1" applyFont="1" applyBorder="1" applyAlignment="1">
      <alignment vertical="center"/>
    </xf>
    <xf numFmtId="3" fontId="4" fillId="0" borderId="0" xfId="46" applyNumberFormat="1" applyFont="1" applyAlignment="1">
      <alignment vertical="center"/>
    </xf>
    <xf numFmtId="3" fontId="45" fillId="0" borderId="76" xfId="46" applyNumberFormat="1" applyFont="1" applyBorder="1" applyAlignment="1">
      <alignment vertical="center"/>
    </xf>
    <xf numFmtId="0" fontId="2" fillId="0" borderId="0" xfId="46" applyFont="1" applyAlignment="1">
      <alignment vertical="center"/>
    </xf>
    <xf numFmtId="0" fontId="2" fillId="0" borderId="78" xfId="46" applyFont="1" applyBorder="1" applyAlignment="1">
      <alignment horizontal="center" vertical="center"/>
    </xf>
    <xf numFmtId="0" fontId="7" fillId="0" borderId="76" xfId="46" applyFont="1" applyBorder="1" applyAlignment="1">
      <alignment vertical="center"/>
    </xf>
    <xf numFmtId="0" fontId="2" fillId="0" borderId="78" xfId="46" applyFont="1" applyBorder="1" applyAlignment="1">
      <alignment vertical="center"/>
    </xf>
    <xf numFmtId="3" fontId="2" fillId="0" borderId="0" xfId="46" applyNumberFormat="1" applyFont="1" applyAlignment="1">
      <alignment vertical="center"/>
    </xf>
    <xf numFmtId="0" fontId="2" fillId="0" borderId="79" xfId="46" applyFont="1" applyBorder="1" applyAlignment="1">
      <alignment horizontal="center" vertical="center"/>
    </xf>
    <xf numFmtId="0" fontId="2" fillId="0" borderId="80" xfId="46" applyFont="1" applyBorder="1" applyAlignment="1">
      <alignment vertical="center"/>
    </xf>
    <xf numFmtId="3" fontId="4" fillId="0" borderId="80" xfId="46" applyNumberFormat="1" applyFont="1" applyBorder="1" applyAlignment="1">
      <alignment vertical="center"/>
    </xf>
    <xf numFmtId="0" fontId="4" fillId="0" borderId="0" xfId="46" applyFont="1"/>
    <xf numFmtId="3" fontId="1" fillId="0" borderId="54" xfId="0" applyNumberFormat="1" applyFont="1" applyBorder="1" applyAlignment="1">
      <alignment vertical="center"/>
    </xf>
    <xf numFmtId="3" fontId="4" fillId="0" borderId="38" xfId="0" applyNumberFormat="1" applyFont="1" applyBorder="1" applyAlignment="1">
      <alignment horizontal="right" vertical="center" wrapText="1"/>
    </xf>
    <xf numFmtId="0" fontId="2" fillId="0" borderId="25" xfId="0" applyFont="1" applyBorder="1" applyAlignment="1">
      <alignment horizontal="center" vertical="center" wrapText="1"/>
    </xf>
    <xf numFmtId="3" fontId="0" fillId="0" borderId="0" xfId="0" applyNumberFormat="1" applyFill="1" applyBorder="1"/>
    <xf numFmtId="0" fontId="3" fillId="0" borderId="23" xfId="0" applyFont="1" applyBorder="1" applyAlignment="1">
      <alignment horizontal="center" vertical="center" wrapText="1"/>
    </xf>
    <xf numFmtId="0" fontId="46" fillId="0" borderId="76" xfId="46" applyFont="1" applyBorder="1" applyAlignment="1">
      <alignment vertical="center"/>
    </xf>
    <xf numFmtId="3" fontId="47" fillId="0" borderId="76" xfId="46" applyNumberFormat="1" applyFont="1" applyBorder="1" applyAlignment="1">
      <alignment vertical="center"/>
    </xf>
    <xf numFmtId="0" fontId="47" fillId="0" borderId="76" xfId="46" applyFont="1" applyBorder="1" applyAlignment="1">
      <alignment vertical="center"/>
    </xf>
    <xf numFmtId="3" fontId="47" fillId="0" borderId="77" xfId="46" applyNumberFormat="1" applyFont="1" applyBorder="1" applyAlignment="1">
      <alignment vertical="center"/>
    </xf>
    <xf numFmtId="3" fontId="4" fillId="0" borderId="81" xfId="46" applyNumberFormat="1" applyFont="1" applyBorder="1" applyAlignment="1">
      <alignment vertical="center"/>
    </xf>
    <xf numFmtId="3" fontId="1" fillId="0" borderId="28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67" xfId="0" applyFont="1" applyBorder="1" applyAlignment="1">
      <alignment horizontal="left" vertical="center"/>
    </xf>
    <xf numFmtId="3" fontId="10" fillId="0" borderId="82" xfId="45" applyNumberFormat="1" applyFont="1" applyBorder="1"/>
    <xf numFmtId="0" fontId="9" fillId="0" borderId="17" xfId="45" applyFont="1" applyBorder="1"/>
    <xf numFmtId="0" fontId="9" fillId="0" borderId="18" xfId="45" applyFont="1" applyBorder="1"/>
    <xf numFmtId="0" fontId="9" fillId="0" borderId="75" xfId="45" applyFont="1" applyBorder="1"/>
    <xf numFmtId="0" fontId="48" fillId="0" borderId="15" xfId="45" applyFont="1" applyBorder="1"/>
    <xf numFmtId="3" fontId="48" fillId="0" borderId="73" xfId="45" applyNumberFormat="1" applyFont="1" applyBorder="1"/>
    <xf numFmtId="3" fontId="9" fillId="0" borderId="83" xfId="45" applyNumberFormat="1" applyFont="1" applyBorder="1"/>
    <xf numFmtId="0" fontId="48" fillId="0" borderId="13" xfId="45" applyFont="1" applyBorder="1"/>
    <xf numFmtId="0" fontId="48" fillId="0" borderId="11" xfId="0" applyFont="1" applyBorder="1"/>
    <xf numFmtId="0" fontId="48" fillId="0" borderId="84" xfId="0" applyFont="1" applyBorder="1"/>
    <xf numFmtId="3" fontId="9" fillId="0" borderId="75" xfId="45" applyNumberFormat="1" applyFont="1" applyFill="1" applyBorder="1"/>
    <xf numFmtId="0" fontId="4" fillId="0" borderId="0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6" fillId="0" borderId="35" xfId="0" applyFont="1" applyBorder="1" applyAlignment="1">
      <alignment vertical="center"/>
    </xf>
    <xf numFmtId="3" fontId="42" fillId="0" borderId="37" xfId="0" applyNumberFormat="1" applyFont="1" applyBorder="1" applyAlignment="1">
      <alignment vertical="center"/>
    </xf>
    <xf numFmtId="0" fontId="42" fillId="0" borderId="37" xfId="0" applyFont="1" applyBorder="1" applyAlignment="1">
      <alignment vertical="center"/>
    </xf>
    <xf numFmtId="0" fontId="42" fillId="0" borderId="36" xfId="0" applyFont="1" applyBorder="1" applyAlignment="1">
      <alignment vertical="center"/>
    </xf>
    <xf numFmtId="3" fontId="42" fillId="0" borderId="35" xfId="0" applyNumberFormat="1" applyFont="1" applyBorder="1" applyAlignment="1">
      <alignment vertical="center"/>
    </xf>
    <xf numFmtId="0" fontId="36" fillId="0" borderId="40" xfId="0" applyFont="1" applyBorder="1" applyAlignment="1">
      <alignment vertical="center"/>
    </xf>
    <xf numFmtId="3" fontId="42" fillId="0" borderId="41" xfId="0" applyNumberFormat="1" applyFont="1" applyBorder="1" applyAlignment="1">
      <alignment vertical="center"/>
    </xf>
    <xf numFmtId="3" fontId="42" fillId="0" borderId="36" xfId="0" applyNumberFormat="1" applyFont="1" applyBorder="1" applyAlignment="1">
      <alignment vertical="center"/>
    </xf>
    <xf numFmtId="0" fontId="33" fillId="0" borderId="40" xfId="0" applyFont="1" applyBorder="1" applyAlignment="1">
      <alignment horizontal="center" vertical="center"/>
    </xf>
    <xf numFmtId="0" fontId="36" fillId="0" borderId="43" xfId="0" applyFont="1" applyBorder="1" applyAlignment="1">
      <alignment vertical="center"/>
    </xf>
    <xf numFmtId="0" fontId="36" fillId="0" borderId="43" xfId="0" applyFont="1" applyBorder="1" applyAlignment="1">
      <alignment vertical="center" wrapText="1"/>
    </xf>
    <xf numFmtId="3" fontId="42" fillId="0" borderId="49" xfId="0" applyNumberFormat="1" applyFont="1" applyBorder="1" applyAlignment="1">
      <alignment vertical="center"/>
    </xf>
    <xf numFmtId="3" fontId="42" fillId="0" borderId="44" xfId="0" applyNumberFormat="1" applyFont="1" applyBorder="1" applyAlignment="1">
      <alignment vertical="center"/>
    </xf>
    <xf numFmtId="0" fontId="36" fillId="0" borderId="35" xfId="0" applyFont="1" applyBorder="1" applyAlignment="1">
      <alignment vertical="center" wrapText="1"/>
    </xf>
    <xf numFmtId="0" fontId="36" fillId="0" borderId="40" xfId="0" applyFont="1" applyBorder="1" applyAlignment="1">
      <alignment vertical="center" wrapText="1"/>
    </xf>
    <xf numFmtId="3" fontId="42" fillId="0" borderId="40" xfId="0" applyNumberFormat="1" applyFont="1" applyBorder="1" applyAlignment="1">
      <alignment vertical="center"/>
    </xf>
    <xf numFmtId="0" fontId="33" fillId="0" borderId="25" xfId="0" applyFont="1" applyBorder="1" applyAlignment="1">
      <alignment horizontal="center" vertical="center"/>
    </xf>
    <xf numFmtId="0" fontId="33" fillId="0" borderId="25" xfId="0" applyFont="1" applyBorder="1" applyAlignment="1">
      <alignment vertical="center"/>
    </xf>
    <xf numFmtId="3" fontId="35" fillId="0" borderId="25" xfId="0" applyNumberFormat="1" applyFont="1" applyBorder="1" applyAlignment="1">
      <alignment vertical="center"/>
    </xf>
    <xf numFmtId="3" fontId="42" fillId="0" borderId="33" xfId="0" applyNumberFormat="1" applyFont="1" applyBorder="1" applyAlignment="1">
      <alignment vertical="center"/>
    </xf>
    <xf numFmtId="3" fontId="42" fillId="0" borderId="11" xfId="0" applyNumberFormat="1" applyFont="1" applyBorder="1" applyAlignment="1">
      <alignment vertical="center"/>
    </xf>
    <xf numFmtId="0" fontId="36" fillId="0" borderId="35" xfId="0" applyFont="1" applyBorder="1" applyAlignment="1">
      <alignment horizontal="center" vertical="center"/>
    </xf>
    <xf numFmtId="0" fontId="36" fillId="0" borderId="40" xfId="0" applyFont="1" applyBorder="1" applyAlignment="1">
      <alignment horizontal="center" vertical="center"/>
    </xf>
    <xf numFmtId="0" fontId="36" fillId="0" borderId="43" xfId="0" applyFont="1" applyBorder="1" applyAlignment="1">
      <alignment horizontal="center" vertical="center"/>
    </xf>
    <xf numFmtId="3" fontId="42" fillId="0" borderId="43" xfId="0" applyNumberFormat="1" applyFont="1" applyBorder="1" applyAlignment="1">
      <alignment vertical="center"/>
    </xf>
    <xf numFmtId="3" fontId="35" fillId="0" borderId="50" xfId="0" applyNumberFormat="1" applyFont="1" applyBorder="1" applyAlignment="1">
      <alignment vertical="center"/>
    </xf>
    <xf numFmtId="0" fontId="36" fillId="0" borderId="60" xfId="0" applyFont="1" applyBorder="1" applyAlignment="1">
      <alignment vertical="center"/>
    </xf>
    <xf numFmtId="0" fontId="33" fillId="0" borderId="60" xfId="0" applyFont="1" applyBorder="1" applyAlignment="1">
      <alignment vertical="center" wrapText="1"/>
    </xf>
    <xf numFmtId="3" fontId="35" fillId="0" borderId="60" xfId="0" applyNumberFormat="1" applyFont="1" applyBorder="1" applyAlignment="1">
      <alignment vertical="center"/>
    </xf>
    <xf numFmtId="1" fontId="1" fillId="0" borderId="11" xfId="45" applyNumberFormat="1" applyFont="1" applyBorder="1"/>
    <xf numFmtId="0" fontId="1" fillId="0" borderId="13" xfId="45" applyFont="1" applyBorder="1"/>
    <xf numFmtId="0" fontId="14" fillId="0" borderId="13" xfId="45" applyFont="1" applyBorder="1"/>
    <xf numFmtId="0" fontId="0" fillId="0" borderId="24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3" fontId="0" fillId="0" borderId="62" xfId="0" applyNumberFormat="1" applyBorder="1" applyAlignment="1">
      <alignment horizontal="center" vertical="center"/>
    </xf>
    <xf numFmtId="0" fontId="33" fillId="0" borderId="67" xfId="0" applyFont="1" applyBorder="1" applyAlignment="1">
      <alignment horizontal="center" vertical="center" wrapText="1"/>
    </xf>
    <xf numFmtId="3" fontId="2" fillId="0" borderId="69" xfId="0" applyNumberFormat="1" applyFont="1" applyBorder="1" applyAlignment="1">
      <alignment vertical="center"/>
    </xf>
    <xf numFmtId="3" fontId="4" fillId="0" borderId="85" xfId="0" applyNumberFormat="1" applyFont="1" applyBorder="1" applyAlignment="1">
      <alignment vertical="center"/>
    </xf>
    <xf numFmtId="3" fontId="4" fillId="0" borderId="66" xfId="0" applyNumberFormat="1" applyFont="1" applyBorder="1" applyAlignment="1">
      <alignment vertical="center"/>
    </xf>
    <xf numFmtId="3" fontId="4" fillId="0" borderId="71" xfId="0" applyNumberFormat="1" applyFont="1" applyBorder="1" applyAlignment="1">
      <alignment vertical="center"/>
    </xf>
    <xf numFmtId="3" fontId="4" fillId="0" borderId="67" xfId="0" applyNumberFormat="1" applyFont="1" applyBorder="1" applyAlignment="1">
      <alignment vertical="center"/>
    </xf>
    <xf numFmtId="3" fontId="1" fillId="0" borderId="64" xfId="0" applyNumberFormat="1" applyFont="1" applyBorder="1" applyAlignment="1">
      <alignment vertical="center"/>
    </xf>
    <xf numFmtId="3" fontId="1" fillId="0" borderId="85" xfId="0" applyNumberFormat="1" applyFont="1" applyBorder="1" applyAlignment="1">
      <alignment vertical="center"/>
    </xf>
    <xf numFmtId="3" fontId="4" fillId="0" borderId="64" xfId="0" applyNumberFormat="1" applyFont="1" applyBorder="1" applyAlignment="1">
      <alignment vertical="center"/>
    </xf>
    <xf numFmtId="3" fontId="4" fillId="0" borderId="70" xfId="0" applyNumberFormat="1" applyFont="1" applyBorder="1" applyAlignment="1">
      <alignment vertical="center"/>
    </xf>
    <xf numFmtId="3" fontId="6" fillId="0" borderId="69" xfId="0" applyNumberFormat="1" applyFont="1" applyBorder="1" applyAlignment="1">
      <alignment vertical="center"/>
    </xf>
    <xf numFmtId="3" fontId="4" fillId="0" borderId="65" xfId="0" applyNumberFormat="1" applyFont="1" applyBorder="1" applyAlignment="1">
      <alignment vertical="center"/>
    </xf>
    <xf numFmtId="3" fontId="4" fillId="0" borderId="69" xfId="0" applyNumberFormat="1" applyFont="1" applyBorder="1" applyAlignment="1">
      <alignment vertical="center"/>
    </xf>
    <xf numFmtId="0" fontId="2" fillId="0" borderId="86" xfId="45" applyFont="1" applyBorder="1"/>
    <xf numFmtId="0" fontId="4" fillId="0" borderId="86" xfId="45" applyFont="1" applyBorder="1"/>
    <xf numFmtId="0" fontId="48" fillId="0" borderId="21" xfId="45" applyFont="1" applyBorder="1"/>
    <xf numFmtId="0" fontId="2" fillId="0" borderId="87" xfId="45" applyFont="1" applyBorder="1"/>
    <xf numFmtId="0" fontId="48" fillId="0" borderId="86" xfId="45" applyFont="1" applyBorder="1"/>
    <xf numFmtId="0" fontId="1" fillId="0" borderId="86" xfId="45" applyFont="1" applyBorder="1"/>
    <xf numFmtId="0" fontId="14" fillId="0" borderId="86" xfId="45" applyFont="1" applyBorder="1"/>
    <xf numFmtId="0" fontId="48" fillId="0" borderId="86" xfId="0" applyFont="1" applyBorder="1"/>
    <xf numFmtId="0" fontId="13" fillId="0" borderId="24" xfId="45" applyFont="1" applyBorder="1" applyAlignment="1">
      <alignment horizontal="center"/>
    </xf>
    <xf numFmtId="3" fontId="42" fillId="0" borderId="42" xfId="0" applyNumberFormat="1" applyFont="1" applyBorder="1" applyAlignment="1">
      <alignment vertical="center"/>
    </xf>
    <xf numFmtId="3" fontId="42" fillId="0" borderId="40" xfId="0" applyNumberFormat="1" applyFont="1" applyBorder="1" applyAlignment="1"/>
    <xf numFmtId="0" fontId="35" fillId="0" borderId="61" xfId="0" applyFont="1" applyBorder="1" applyAlignment="1">
      <alignment horizontal="center" vertical="center"/>
    </xf>
    <xf numFmtId="10" fontId="0" fillId="0" borderId="0" xfId="0" applyNumberFormat="1" applyAlignment="1">
      <alignment vertical="center"/>
    </xf>
    <xf numFmtId="0" fontId="8" fillId="0" borderId="88" xfId="0" applyFont="1" applyBorder="1"/>
    <xf numFmtId="3" fontId="8" fillId="0" borderId="89" xfId="0" applyNumberFormat="1" applyFont="1" applyBorder="1"/>
    <xf numFmtId="3" fontId="9" fillId="0" borderId="0" xfId="45" applyNumberFormat="1" applyFont="1" applyFill="1" applyBorder="1"/>
    <xf numFmtId="3" fontId="2" fillId="0" borderId="77" xfId="46" applyNumberFormat="1" applyFont="1" applyBorder="1" applyAlignment="1">
      <alignment vertical="center"/>
    </xf>
    <xf numFmtId="0" fontId="50" fillId="0" borderId="0" xfId="50" applyFont="1" applyFill="1" applyAlignment="1" applyProtection="1">
      <alignment horizontal="centerContinuous" vertical="center"/>
      <protection locked="0"/>
    </xf>
    <xf numFmtId="0" fontId="51" fillId="0" borderId="0" xfId="50" applyFont="1" applyFill="1" applyAlignment="1">
      <alignment horizontal="centerContinuous" vertical="center"/>
    </xf>
    <xf numFmtId="0" fontId="52" fillId="0" borderId="0" xfId="50" applyFont="1" applyFill="1"/>
    <xf numFmtId="0" fontId="53" fillId="0" borderId="0" xfId="50" applyFont="1" applyAlignment="1">
      <alignment horizontal="centerContinuous" vertical="center"/>
    </xf>
    <xf numFmtId="0" fontId="51" fillId="0" borderId="0" xfId="50" applyFont="1" applyAlignment="1">
      <alignment horizontal="centerContinuous" vertical="center"/>
    </xf>
    <xf numFmtId="0" fontId="52" fillId="0" borderId="0" xfId="50" applyFont="1"/>
    <xf numFmtId="0" fontId="54" fillId="0" borderId="0" xfId="50" applyFont="1" applyAlignment="1">
      <alignment horizontal="right"/>
    </xf>
    <xf numFmtId="0" fontId="56" fillId="0" borderId="90" xfId="50" applyFont="1" applyBorder="1" applyAlignment="1">
      <alignment horizontal="center" vertical="center" wrapText="1"/>
    </xf>
    <xf numFmtId="0" fontId="57" fillId="0" borderId="90" xfId="50" applyFont="1" applyBorder="1" applyAlignment="1">
      <alignment horizontal="center" vertical="center" wrapText="1"/>
    </xf>
    <xf numFmtId="0" fontId="57" fillId="0" borderId="91" xfId="50" applyFont="1" applyBorder="1" applyAlignment="1">
      <alignment horizontal="center" vertical="center" wrapText="1"/>
    </xf>
    <xf numFmtId="0" fontId="1" fillId="0" borderId="0" xfId="50"/>
    <xf numFmtId="0" fontId="58" fillId="0" borderId="92" xfId="50" applyFont="1" applyBorder="1" applyAlignment="1">
      <alignment horizontal="left" indent="1"/>
    </xf>
    <xf numFmtId="0" fontId="58" fillId="0" borderId="31" xfId="50" applyFont="1" applyBorder="1" applyAlignment="1">
      <alignment horizontal="left" indent="1"/>
    </xf>
    <xf numFmtId="172" fontId="58" fillId="0" borderId="31" xfId="26" quotePrefix="1" applyNumberFormat="1" applyFont="1" applyBorder="1" applyAlignment="1" applyProtection="1">
      <alignment horizontal="right"/>
      <protection locked="0"/>
    </xf>
    <xf numFmtId="172" fontId="58" fillId="25" borderId="93" xfId="50" applyNumberFormat="1" applyFont="1" applyFill="1" applyBorder="1"/>
    <xf numFmtId="0" fontId="58" fillId="0" borderId="94" xfId="50" applyFont="1" applyBorder="1" applyAlignment="1">
      <alignment horizontal="left" indent="1"/>
    </xf>
    <xf numFmtId="0" fontId="58" fillId="0" borderId="20" xfId="50" applyFont="1" applyBorder="1" applyAlignment="1">
      <alignment horizontal="left" indent="1"/>
    </xf>
    <xf numFmtId="172" fontId="58" fillId="0" borderId="20" xfId="26" applyNumberFormat="1" applyFont="1" applyBorder="1" applyProtection="1">
      <protection locked="0"/>
    </xf>
    <xf numFmtId="172" fontId="58" fillId="25" borderId="95" xfId="50" applyNumberFormat="1" applyFont="1" applyFill="1" applyBorder="1"/>
    <xf numFmtId="172" fontId="58" fillId="0" borderId="20" xfId="50" applyNumberFormat="1" applyFont="1" applyBorder="1" applyProtection="1">
      <protection locked="0"/>
    </xf>
    <xf numFmtId="172" fontId="58" fillId="0" borderId="96" xfId="50" applyNumberFormat="1" applyFont="1" applyBorder="1" applyProtection="1">
      <protection locked="0"/>
    </xf>
    <xf numFmtId="172" fontId="58" fillId="25" borderId="97" xfId="50" applyNumberFormat="1" applyFont="1" applyFill="1" applyBorder="1"/>
    <xf numFmtId="0" fontId="56" fillId="25" borderId="98" xfId="50" applyFont="1" applyFill="1" applyBorder="1" applyAlignment="1">
      <alignment horizontal="left" vertical="center" indent="1"/>
    </xf>
    <xf numFmtId="0" fontId="56" fillId="25" borderId="51" xfId="50" applyFont="1" applyFill="1" applyBorder="1" applyAlignment="1">
      <alignment horizontal="left" vertical="center" indent="1"/>
    </xf>
    <xf numFmtId="172" fontId="56" fillId="25" borderId="51" xfId="50" applyNumberFormat="1" applyFont="1" applyFill="1" applyBorder="1" applyAlignment="1">
      <alignment horizontal="right" vertical="center"/>
    </xf>
    <xf numFmtId="172" fontId="56" fillId="25" borderId="51" xfId="50" applyNumberFormat="1" applyFont="1" applyFill="1" applyBorder="1" applyAlignment="1">
      <alignment vertical="center"/>
    </xf>
    <xf numFmtId="172" fontId="56" fillId="25" borderId="99" xfId="50" applyNumberFormat="1" applyFont="1" applyFill="1" applyBorder="1" applyAlignment="1">
      <alignment vertical="center"/>
    </xf>
    <xf numFmtId="0" fontId="2" fillId="0" borderId="0" xfId="50" applyFont="1" applyFill="1" applyAlignment="1">
      <alignment vertical="center"/>
    </xf>
    <xf numFmtId="172" fontId="58" fillId="0" borderId="31" xfId="50" applyNumberFormat="1" applyFont="1" applyBorder="1" applyProtection="1">
      <protection locked="0"/>
    </xf>
    <xf numFmtId="172" fontId="58" fillId="0" borderId="31" xfId="50" applyNumberFormat="1" applyFont="1" applyBorder="1" applyAlignment="1" applyProtection="1">
      <alignment vertical="center"/>
      <protection locked="0"/>
    </xf>
    <xf numFmtId="172" fontId="58" fillId="0" borderId="20" xfId="50" applyNumberFormat="1" applyFont="1" applyBorder="1" applyAlignment="1" applyProtection="1">
      <alignment vertical="center"/>
      <protection locked="0"/>
    </xf>
    <xf numFmtId="0" fontId="58" fillId="0" borderId="94" xfId="50" quotePrefix="1" applyFont="1" applyBorder="1" applyAlignment="1">
      <alignment horizontal="left" wrapText="1" indent="1"/>
    </xf>
    <xf numFmtId="0" fontId="58" fillId="0" borderId="94" xfId="50" quotePrefix="1" applyFont="1" applyBorder="1" applyAlignment="1">
      <alignment horizontal="left" indent="1"/>
    </xf>
    <xf numFmtId="172" fontId="58" fillId="0" borderId="96" xfId="50" applyNumberFormat="1" applyFont="1" applyBorder="1" applyAlignment="1" applyProtection="1">
      <alignment vertical="center"/>
      <protection locked="0"/>
    </xf>
    <xf numFmtId="0" fontId="14" fillId="0" borderId="0" xfId="50" applyFont="1" applyAlignment="1">
      <alignment vertical="center"/>
    </xf>
    <xf numFmtId="0" fontId="56" fillId="25" borderId="98" xfId="50" quotePrefix="1" applyFont="1" applyFill="1" applyBorder="1" applyAlignment="1">
      <alignment horizontal="left" vertical="center" indent="1"/>
    </xf>
    <xf numFmtId="0" fontId="3" fillId="0" borderId="0" xfId="50" applyFont="1" applyFill="1" applyAlignment="1">
      <alignment vertical="center"/>
    </xf>
    <xf numFmtId="172" fontId="56" fillId="0" borderId="51" xfId="50" applyNumberFormat="1" applyFont="1" applyBorder="1" applyAlignment="1">
      <alignment horizontal="center" vertical="center" wrapText="1"/>
    </xf>
    <xf numFmtId="172" fontId="57" fillId="25" borderId="99" xfId="50" applyNumberFormat="1" applyFont="1" applyFill="1" applyBorder="1" applyAlignment="1">
      <alignment horizontal="center" vertical="center" wrapText="1"/>
    </xf>
    <xf numFmtId="172" fontId="58" fillId="0" borderId="100" xfId="50" applyNumberFormat="1" applyFont="1" applyBorder="1" applyAlignment="1" applyProtection="1">
      <alignment vertical="center"/>
      <protection locked="0"/>
    </xf>
    <xf numFmtId="172" fontId="58" fillId="25" borderId="101" xfId="50" applyNumberFormat="1" applyFont="1" applyFill="1" applyBorder="1"/>
    <xf numFmtId="0" fontId="58" fillId="0" borderId="102" xfId="50" applyFont="1" applyBorder="1" applyAlignment="1">
      <alignment horizontal="left" indent="1"/>
    </xf>
    <xf numFmtId="0" fontId="58" fillId="0" borderId="88" xfId="50" applyFont="1" applyBorder="1" applyAlignment="1">
      <alignment horizontal="left" indent="1"/>
    </xf>
    <xf numFmtId="0" fontId="56" fillId="25" borderId="51" xfId="50" quotePrefix="1" applyFont="1" applyFill="1" applyBorder="1" applyAlignment="1">
      <alignment horizontal="left" vertical="center" indent="1"/>
    </xf>
    <xf numFmtId="0" fontId="14" fillId="0" borderId="0" xfId="50" applyFont="1" applyFill="1" applyAlignment="1">
      <alignment vertical="center"/>
    </xf>
    <xf numFmtId="0" fontId="56" fillId="25" borderId="103" xfId="50" applyFont="1" applyFill="1" applyBorder="1" applyAlignment="1">
      <alignment horizontal="left" vertical="center" indent="1"/>
    </xf>
    <xf numFmtId="0" fontId="56" fillId="25" borderId="104" xfId="50" applyFont="1" applyFill="1" applyBorder="1" applyAlignment="1">
      <alignment horizontal="left" vertical="center" indent="1"/>
    </xf>
    <xf numFmtId="172" fontId="56" fillId="25" borderId="104" xfId="50" applyNumberFormat="1" applyFont="1" applyFill="1" applyBorder="1" applyAlignment="1">
      <alignment vertical="center"/>
    </xf>
    <xf numFmtId="172" fontId="56" fillId="25" borderId="105" xfId="50" applyNumberFormat="1" applyFont="1" applyFill="1" applyBorder="1" applyAlignment="1">
      <alignment vertical="center"/>
    </xf>
    <xf numFmtId="0" fontId="59" fillId="0" borderId="0" xfId="50" applyFont="1" applyFill="1" applyAlignment="1">
      <alignment vertical="center"/>
    </xf>
    <xf numFmtId="0" fontId="60" fillId="0" borderId="0" xfId="50" applyFont="1" applyAlignment="1">
      <alignment horizontal="right"/>
    </xf>
    <xf numFmtId="0" fontId="60" fillId="0" borderId="0" xfId="50" applyFont="1"/>
    <xf numFmtId="164" fontId="1" fillId="0" borderId="0" xfId="50" applyNumberFormat="1" applyAlignment="1">
      <alignment vertical="center"/>
    </xf>
    <xf numFmtId="0" fontId="1" fillId="0" borderId="0" xfId="50" applyFont="1"/>
    <xf numFmtId="0" fontId="60" fillId="0" borderId="0" xfId="50" applyFont="1" applyAlignment="1">
      <alignment horizontal="center"/>
    </xf>
    <xf numFmtId="0" fontId="1" fillId="0" borderId="0" xfId="50" applyAlignment="1">
      <alignment horizontal="center"/>
    </xf>
    <xf numFmtId="0" fontId="1" fillId="0" borderId="0" xfId="50" applyFont="1" applyAlignment="1">
      <alignment horizontal="center"/>
    </xf>
    <xf numFmtId="0" fontId="51" fillId="0" borderId="0" xfId="50" applyFont="1" applyFill="1" applyAlignment="1">
      <alignment horizontal="centerContinuous"/>
    </xf>
    <xf numFmtId="0" fontId="51" fillId="0" borderId="0" xfId="50" applyFont="1" applyFill="1" applyAlignment="1">
      <alignment horizontal="centerContinuous" vertical="top"/>
    </xf>
    <xf numFmtId="0" fontId="61" fillId="0" borderId="0" xfId="50" applyFont="1" applyFill="1" applyAlignment="1">
      <alignment horizontal="centerContinuous"/>
    </xf>
    <xf numFmtId="0" fontId="61" fillId="0" borderId="0" xfId="50" applyFont="1" applyFill="1"/>
    <xf numFmtId="0" fontId="53" fillId="0" borderId="0" xfId="50" applyFont="1" applyAlignment="1">
      <alignment horizontal="centerContinuous"/>
    </xf>
    <xf numFmtId="0" fontId="51" fillId="0" borderId="0" xfId="50" applyFont="1" applyAlignment="1">
      <alignment horizontal="centerContinuous"/>
    </xf>
    <xf numFmtId="0" fontId="61" fillId="0" borderId="0" xfId="50" applyFont="1" applyAlignment="1">
      <alignment horizontal="centerContinuous"/>
    </xf>
    <xf numFmtId="0" fontId="62" fillId="0" borderId="0" xfId="50" applyFont="1"/>
    <xf numFmtId="0" fontId="61" fillId="0" borderId="0" xfId="50" applyFont="1"/>
    <xf numFmtId="0" fontId="56" fillId="0" borderId="25" xfId="50" quotePrefix="1" applyFont="1" applyBorder="1" applyAlignment="1">
      <alignment horizontal="center" vertical="center" wrapText="1"/>
    </xf>
    <xf numFmtId="0" fontId="56" fillId="0" borderId="17" xfId="50" applyFont="1" applyBorder="1" applyAlignment="1">
      <alignment horizontal="center" vertical="center"/>
    </xf>
    <xf numFmtId="0" fontId="56" fillId="0" borderId="50" xfId="50" applyFont="1" applyBorder="1" applyAlignment="1">
      <alignment horizontal="center" vertical="center" wrapText="1"/>
    </xf>
    <xf numFmtId="0" fontId="56" fillId="0" borderId="51" xfId="50" applyFont="1" applyBorder="1" applyAlignment="1">
      <alignment horizontal="center" vertical="center" wrapText="1"/>
    </xf>
    <xf numFmtId="0" fontId="56" fillId="0" borderId="48" xfId="50" applyFont="1" applyBorder="1" applyAlignment="1">
      <alignment horizontal="center" vertical="center" wrapText="1"/>
    </xf>
    <xf numFmtId="0" fontId="56" fillId="0" borderId="106" xfId="50" applyFont="1" applyBorder="1" applyAlignment="1">
      <alignment horizontal="center" vertical="center" wrapText="1"/>
    </xf>
    <xf numFmtId="171" fontId="63" fillId="0" borderId="28" xfId="50" applyNumberFormat="1" applyFont="1" applyBorder="1" applyAlignment="1">
      <alignment horizontal="center" vertical="center"/>
    </xf>
    <xf numFmtId="0" fontId="58" fillId="0" borderId="42" xfId="50" applyFont="1" applyBorder="1" applyAlignment="1">
      <alignment horizontal="left" vertical="center" wrapText="1" indent="1"/>
    </xf>
    <xf numFmtId="172" fontId="58" fillId="0" borderId="107" xfId="26" quotePrefix="1" applyNumberFormat="1" applyFont="1" applyBorder="1" applyAlignment="1" applyProtection="1">
      <alignment horizontal="right" vertical="center"/>
      <protection locked="0"/>
    </xf>
    <xf numFmtId="172" fontId="58" fillId="0" borderId="20" xfId="26" applyNumberFormat="1" applyFont="1" applyBorder="1" applyAlignment="1" applyProtection="1">
      <alignment horizontal="right" vertical="center"/>
      <protection locked="0"/>
    </xf>
    <xf numFmtId="172" fontId="58" fillId="25" borderId="38" xfId="50" applyNumberFormat="1" applyFont="1" applyFill="1" applyBorder="1" applyAlignment="1">
      <alignment horizontal="right" vertical="center"/>
    </xf>
    <xf numFmtId="0" fontId="1" fillId="0" borderId="0" xfId="50" applyAlignment="1">
      <alignment vertical="center"/>
    </xf>
    <xf numFmtId="171" fontId="63" fillId="0" borderId="40" xfId="50" applyNumberFormat="1" applyFont="1" applyBorder="1" applyAlignment="1">
      <alignment horizontal="center" vertical="center"/>
    </xf>
    <xf numFmtId="0" fontId="58" fillId="0" borderId="42" xfId="50" quotePrefix="1" applyFont="1" applyBorder="1" applyAlignment="1">
      <alignment horizontal="left" vertical="center" wrapText="1" indent="1"/>
    </xf>
    <xf numFmtId="171" fontId="57" fillId="25" borderId="40" xfId="50" applyNumberFormat="1" applyFont="1" applyFill="1" applyBorder="1" applyAlignment="1">
      <alignment horizontal="center" vertical="center"/>
    </xf>
    <xf numFmtId="0" fontId="56" fillId="25" borderId="42" xfId="50" quotePrefix="1" applyFont="1" applyFill="1" applyBorder="1" applyAlignment="1">
      <alignment horizontal="left" vertical="center" wrapText="1" indent="1"/>
    </xf>
    <xf numFmtId="172" fontId="56" fillId="25" borderId="107" xfId="50" applyNumberFormat="1" applyFont="1" applyFill="1" applyBorder="1" applyAlignment="1" applyProtection="1">
      <alignment horizontal="right" vertical="center"/>
    </xf>
    <xf numFmtId="172" fontId="56" fillId="25" borderId="20" xfId="50" applyNumberFormat="1" applyFont="1" applyFill="1" applyBorder="1" applyAlignment="1" applyProtection="1">
      <alignment horizontal="right" vertical="center"/>
    </xf>
    <xf numFmtId="172" fontId="56" fillId="25" borderId="107" xfId="50" applyNumberFormat="1" applyFont="1" applyFill="1" applyBorder="1" applyAlignment="1">
      <alignment horizontal="right" vertical="center"/>
    </xf>
    <xf numFmtId="172" fontId="56" fillId="25" borderId="20" xfId="50" applyNumberFormat="1" applyFont="1" applyFill="1" applyBorder="1" applyAlignment="1">
      <alignment horizontal="right" vertical="center"/>
    </xf>
    <xf numFmtId="172" fontId="56" fillId="25" borderId="38" xfId="50" applyNumberFormat="1" applyFont="1" applyFill="1" applyBorder="1" applyAlignment="1">
      <alignment horizontal="right" vertical="center"/>
    </xf>
    <xf numFmtId="171" fontId="63" fillId="0" borderId="54" xfId="50" applyNumberFormat="1" applyFont="1" applyBorder="1" applyAlignment="1">
      <alignment horizontal="center" vertical="center"/>
    </xf>
    <xf numFmtId="171" fontId="58" fillId="0" borderId="61" xfId="50" applyNumberFormat="1" applyFont="1" applyBorder="1" applyAlignment="1">
      <alignment horizontal="left" vertical="center" wrapText="1" indent="1"/>
    </xf>
    <xf numFmtId="172" fontId="58" fillId="0" borderId="108" xfId="26" quotePrefix="1" applyNumberFormat="1" applyFont="1" applyBorder="1" applyAlignment="1" applyProtection="1">
      <alignment horizontal="right" vertical="center"/>
      <protection locked="0"/>
    </xf>
    <xf numFmtId="172" fontId="58" fillId="0" borderId="96" xfId="26" applyNumberFormat="1" applyFont="1" applyBorder="1" applyAlignment="1" applyProtection="1">
      <alignment horizontal="right" vertical="center"/>
      <protection locked="0"/>
    </xf>
    <xf numFmtId="172" fontId="58" fillId="25" borderId="63" xfId="50" applyNumberFormat="1" applyFont="1" applyFill="1" applyBorder="1" applyAlignment="1">
      <alignment horizontal="right" vertical="center"/>
    </xf>
    <xf numFmtId="0" fontId="64" fillId="0" borderId="31" xfId="50" applyFont="1" applyBorder="1" applyAlignment="1">
      <alignment horizontal="center" vertical="center"/>
    </xf>
    <xf numFmtId="0" fontId="14" fillId="0" borderId="0" xfId="50" applyFont="1"/>
    <xf numFmtId="171" fontId="60" fillId="0" borderId="30" xfId="50" applyNumberFormat="1" applyFont="1" applyBorder="1" applyAlignment="1">
      <alignment horizontal="center" vertical="center"/>
    </xf>
    <xf numFmtId="0" fontId="58" fillId="0" borderId="31" xfId="50" applyFont="1" applyBorder="1" applyAlignment="1">
      <alignment horizontal="left" vertical="center" indent="1"/>
    </xf>
    <xf numFmtId="172" fontId="58" fillId="0" borderId="46" xfId="50" applyNumberFormat="1" applyFont="1" applyBorder="1" applyAlignment="1" applyProtection="1">
      <alignment horizontal="right" vertical="center"/>
      <protection locked="0"/>
    </xf>
    <xf numFmtId="172" fontId="58" fillId="0" borderId="47" xfId="50" applyNumberFormat="1" applyFont="1" applyBorder="1" applyAlignment="1" applyProtection="1">
      <alignment horizontal="right" vertical="center"/>
      <protection locked="0"/>
    </xf>
    <xf numFmtId="171" fontId="60" fillId="0" borderId="41" xfId="50" applyNumberFormat="1" applyFont="1" applyBorder="1" applyAlignment="1">
      <alignment horizontal="center" vertical="center"/>
    </xf>
    <xf numFmtId="0" fontId="58" fillId="0" borderId="20" xfId="50" applyFont="1" applyBorder="1" applyAlignment="1">
      <alignment horizontal="left" vertical="center" indent="1"/>
    </xf>
    <xf numFmtId="172" fontId="58" fillId="0" borderId="20" xfId="50" applyNumberFormat="1" applyFont="1" applyBorder="1" applyAlignment="1" applyProtection="1">
      <alignment horizontal="right" vertical="center"/>
      <protection locked="0"/>
    </xf>
    <xf numFmtId="172" fontId="58" fillId="0" borderId="38" xfId="50" applyNumberFormat="1" applyFont="1" applyBorder="1" applyAlignment="1" applyProtection="1">
      <alignment horizontal="right" vertical="center"/>
      <protection locked="0"/>
    </xf>
    <xf numFmtId="171" fontId="60" fillId="0" borderId="49" xfId="50" applyNumberFormat="1" applyFont="1" applyBorder="1" applyAlignment="1">
      <alignment horizontal="center" vertical="center"/>
    </xf>
    <xf numFmtId="0" fontId="58" fillId="0" borderId="100" xfId="50" applyFont="1" applyBorder="1" applyAlignment="1">
      <alignment horizontal="left" vertical="center" indent="1"/>
    </xf>
    <xf numFmtId="172" fontId="58" fillId="0" borderId="100" xfId="50" applyNumberFormat="1" applyFont="1" applyBorder="1" applyAlignment="1" applyProtection="1">
      <alignment horizontal="right" vertical="center"/>
      <protection locked="0"/>
    </xf>
    <xf numFmtId="172" fontId="58" fillId="0" borderId="109" xfId="50" applyNumberFormat="1" applyFont="1" applyBorder="1" applyAlignment="1" applyProtection="1">
      <alignment horizontal="right" vertical="center"/>
      <protection locked="0"/>
    </xf>
    <xf numFmtId="0" fontId="65" fillId="0" borderId="0" xfId="0" applyFont="1"/>
    <xf numFmtId="171" fontId="60" fillId="0" borderId="53" xfId="50" applyNumberFormat="1" applyFont="1" applyBorder="1" applyAlignment="1">
      <alignment horizontal="center" vertical="center"/>
    </xf>
    <xf numFmtId="0" fontId="58" fillId="0" borderId="96" xfId="50" applyFont="1" applyBorder="1" applyAlignment="1">
      <alignment horizontal="left" vertical="center" indent="1"/>
    </xf>
    <xf numFmtId="172" fontId="58" fillId="0" borderId="96" xfId="50" applyNumberFormat="1" applyFont="1" applyBorder="1" applyAlignment="1" applyProtection="1">
      <alignment horizontal="right" vertical="center"/>
      <protection locked="0"/>
    </xf>
    <xf numFmtId="172" fontId="58" fillId="0" borderId="63" xfId="50" applyNumberFormat="1" applyFont="1" applyBorder="1" applyAlignment="1" applyProtection="1">
      <alignment horizontal="right" vertical="center"/>
      <protection locked="0"/>
    </xf>
    <xf numFmtId="171" fontId="54" fillId="25" borderId="50" xfId="50" applyNumberFormat="1" applyFont="1" applyFill="1" applyBorder="1" applyAlignment="1">
      <alignment horizontal="center" vertical="center"/>
    </xf>
    <xf numFmtId="0" fontId="66" fillId="25" borderId="51" xfId="50" applyFont="1" applyFill="1" applyBorder="1" applyAlignment="1">
      <alignment horizontal="left" vertical="center" indent="1"/>
    </xf>
    <xf numFmtId="172" fontId="66" fillId="25" borderId="51" xfId="50" applyNumberFormat="1" applyFont="1" applyFill="1" applyBorder="1" applyAlignment="1">
      <alignment vertical="center"/>
    </xf>
    <xf numFmtId="0" fontId="67" fillId="0" borderId="0" xfId="50" applyFont="1" applyAlignment="1">
      <alignment vertical="center"/>
    </xf>
    <xf numFmtId="171" fontId="60" fillId="0" borderId="37" xfId="50" applyNumberFormat="1" applyFont="1" applyFill="1" applyBorder="1" applyAlignment="1">
      <alignment horizontal="center" vertical="center"/>
    </xf>
    <xf numFmtId="0" fontId="58" fillId="0" borderId="110" xfId="50" applyFont="1" applyFill="1" applyBorder="1" applyAlignment="1">
      <alignment horizontal="left" vertical="center" indent="1"/>
    </xf>
    <xf numFmtId="172" fontId="66" fillId="0" borderId="110" xfId="50" applyNumberFormat="1" applyFont="1" applyFill="1" applyBorder="1" applyAlignment="1">
      <alignment vertical="center"/>
    </xf>
    <xf numFmtId="172" fontId="66" fillId="0" borderId="111" xfId="50" applyNumberFormat="1" applyFont="1" applyFill="1" applyBorder="1" applyAlignment="1">
      <alignment vertical="center"/>
    </xf>
    <xf numFmtId="171" fontId="60" fillId="0" borderId="49" xfId="50" applyNumberFormat="1" applyFont="1" applyFill="1" applyBorder="1" applyAlignment="1">
      <alignment horizontal="center" vertical="center"/>
    </xf>
    <xf numFmtId="0" fontId="58" fillId="0" borderId="100" xfId="50" applyFont="1" applyFill="1" applyBorder="1" applyAlignment="1">
      <alignment horizontal="left" vertical="center" indent="1"/>
    </xf>
    <xf numFmtId="172" fontId="66" fillId="0" borderId="100" xfId="50" applyNumberFormat="1" applyFont="1" applyFill="1" applyBorder="1" applyAlignment="1">
      <alignment vertical="center"/>
    </xf>
    <xf numFmtId="172" fontId="66" fillId="0" borderId="109" xfId="50" applyNumberFormat="1" applyFont="1" applyFill="1" applyBorder="1" applyAlignment="1">
      <alignment vertical="center"/>
    </xf>
    <xf numFmtId="172" fontId="66" fillId="25" borderId="48" xfId="50" applyNumberFormat="1" applyFont="1" applyFill="1" applyBorder="1" applyAlignment="1">
      <alignment vertical="center"/>
    </xf>
    <xf numFmtId="171" fontId="60" fillId="0" borderId="37" xfId="50" applyNumberFormat="1" applyFont="1" applyBorder="1" applyAlignment="1">
      <alignment horizontal="center" vertical="center"/>
    </xf>
    <xf numFmtId="0" fontId="58" fillId="0" borderId="110" xfId="50" applyFont="1" applyBorder="1" applyAlignment="1">
      <alignment horizontal="left" vertical="center" indent="1"/>
    </xf>
    <xf numFmtId="172" fontId="58" fillId="0" borderId="110" xfId="50" applyNumberFormat="1" applyFont="1" applyBorder="1" applyAlignment="1" applyProtection="1">
      <alignment vertical="center"/>
      <protection locked="0"/>
    </xf>
    <xf numFmtId="172" fontId="58" fillId="0" borderId="111" xfId="50" applyNumberFormat="1" applyFont="1" applyBorder="1" applyAlignment="1" applyProtection="1">
      <alignment vertical="center"/>
      <protection locked="0"/>
    </xf>
    <xf numFmtId="172" fontId="58" fillId="26" borderId="20" xfId="50" applyNumberFormat="1" applyFont="1" applyFill="1" applyBorder="1" applyAlignment="1" applyProtection="1">
      <alignment vertical="center"/>
    </xf>
    <xf numFmtId="172" fontId="68" fillId="26" borderId="20" xfId="50" applyNumberFormat="1" applyFont="1" applyFill="1" applyBorder="1" applyAlignment="1" applyProtection="1">
      <alignment vertical="center"/>
    </xf>
    <xf numFmtId="171" fontId="54" fillId="25" borderId="41" xfId="50" applyNumberFormat="1" applyFont="1" applyFill="1" applyBorder="1" applyAlignment="1">
      <alignment horizontal="center" vertical="center"/>
    </xf>
    <xf numFmtId="0" fontId="66" fillId="25" borderId="20" xfId="50" applyFont="1" applyFill="1" applyBorder="1" applyAlignment="1">
      <alignment horizontal="left" vertical="center" indent="1"/>
    </xf>
    <xf numFmtId="172" fontId="66" fillId="25" borderId="20" xfId="50" applyNumberFormat="1" applyFont="1" applyFill="1" applyBorder="1" applyAlignment="1">
      <alignment vertical="center"/>
    </xf>
    <xf numFmtId="172" fontId="66" fillId="25" borderId="38" xfId="50" applyNumberFormat="1" applyFont="1" applyFill="1" applyBorder="1" applyAlignment="1">
      <alignment vertical="center"/>
    </xf>
    <xf numFmtId="0" fontId="67" fillId="0" borderId="0" xfId="50" applyFont="1" applyFill="1" applyAlignment="1">
      <alignment vertical="center"/>
    </xf>
    <xf numFmtId="172" fontId="58" fillId="0" borderId="38" xfId="50" applyNumberFormat="1" applyFont="1" applyBorder="1" applyAlignment="1" applyProtection="1">
      <alignment vertical="center"/>
      <protection locked="0"/>
    </xf>
    <xf numFmtId="171" fontId="60" fillId="0" borderId="20" xfId="50" applyNumberFormat="1" applyFont="1" applyBorder="1" applyAlignment="1">
      <alignment horizontal="center" vertical="center"/>
    </xf>
    <xf numFmtId="171" fontId="60" fillId="0" borderId="112" xfId="50" applyNumberFormat="1" applyFont="1" applyBorder="1" applyAlignment="1">
      <alignment horizontal="center" vertical="center"/>
    </xf>
    <xf numFmtId="172" fontId="58" fillId="0" borderId="88" xfId="50" applyNumberFormat="1" applyFont="1" applyBorder="1" applyAlignment="1" applyProtection="1">
      <alignment vertical="center"/>
      <protection locked="0"/>
    </xf>
    <xf numFmtId="171" fontId="54" fillId="25" borderId="55" xfId="50" applyNumberFormat="1" applyFont="1" applyFill="1" applyBorder="1" applyAlignment="1">
      <alignment horizontal="center" vertical="center"/>
    </xf>
    <xf numFmtId="0" fontId="66" fillId="25" borderId="56" xfId="50" applyFont="1" applyFill="1" applyBorder="1" applyAlignment="1">
      <alignment horizontal="left" vertical="center" indent="1"/>
    </xf>
    <xf numFmtId="172" fontId="66" fillId="25" borderId="96" xfId="50" applyNumberFormat="1" applyFont="1" applyFill="1" applyBorder="1" applyAlignment="1" applyProtection="1">
      <alignment vertical="center"/>
    </xf>
    <xf numFmtId="172" fontId="58" fillId="0" borderId="109" xfId="50" applyNumberFormat="1" applyFont="1" applyBorder="1" applyAlignment="1" applyProtection="1">
      <alignment vertical="center"/>
      <protection locked="0"/>
    </xf>
    <xf numFmtId="171" fontId="54" fillId="25" borderId="30" xfId="50" applyNumberFormat="1" applyFont="1" applyFill="1" applyBorder="1" applyAlignment="1">
      <alignment horizontal="center" vertical="center"/>
    </xf>
    <xf numFmtId="0" fontId="66" fillId="25" borderId="31" xfId="50" applyFont="1" applyFill="1" applyBorder="1" applyAlignment="1">
      <alignment horizontal="left" vertical="center" indent="1"/>
    </xf>
    <xf numFmtId="172" fontId="66" fillId="25" borderId="31" xfId="50" applyNumberFormat="1" applyFont="1" applyFill="1" applyBorder="1" applyAlignment="1" applyProtection="1">
      <alignment vertical="center"/>
    </xf>
    <xf numFmtId="172" fontId="66" fillId="25" borderId="32" xfId="50" applyNumberFormat="1" applyFont="1" applyFill="1" applyBorder="1" applyAlignment="1" applyProtection="1">
      <alignment vertical="center"/>
    </xf>
    <xf numFmtId="171" fontId="54" fillId="25" borderId="53" xfId="50" applyNumberFormat="1" applyFont="1" applyFill="1" applyBorder="1" applyAlignment="1">
      <alignment horizontal="center" vertical="center"/>
    </xf>
    <xf numFmtId="0" fontId="66" fillId="25" borderId="96" xfId="50" applyFont="1" applyFill="1" applyBorder="1" applyAlignment="1">
      <alignment horizontal="left" vertical="center" indent="1"/>
    </xf>
    <xf numFmtId="172" fontId="66" fillId="25" borderId="63" xfId="50" applyNumberFormat="1" applyFont="1" applyFill="1" applyBorder="1" applyAlignment="1" applyProtection="1">
      <alignment vertical="center"/>
    </xf>
    <xf numFmtId="172" fontId="56" fillId="26" borderId="20" xfId="50" applyNumberFormat="1" applyFont="1" applyFill="1" applyBorder="1" applyAlignment="1" applyProtection="1">
      <alignment vertical="center"/>
    </xf>
    <xf numFmtId="171" fontId="54" fillId="25" borderId="26" xfId="50" applyNumberFormat="1" applyFont="1" applyFill="1" applyBorder="1" applyAlignment="1">
      <alignment horizontal="center" vertical="center"/>
    </xf>
    <xf numFmtId="0" fontId="66" fillId="25" borderId="46" xfId="50" applyFont="1" applyFill="1" applyBorder="1" applyAlignment="1">
      <alignment horizontal="left" vertical="center" indent="1"/>
    </xf>
    <xf numFmtId="172" fontId="66" fillId="25" borderId="46" xfId="50" applyNumberFormat="1" applyFont="1" applyFill="1" applyBorder="1" applyAlignment="1" applyProtection="1">
      <alignment vertical="center"/>
    </xf>
    <xf numFmtId="172" fontId="66" fillId="25" borderId="47" xfId="50" applyNumberFormat="1" applyFont="1" applyFill="1" applyBorder="1" applyAlignment="1" applyProtection="1">
      <alignment vertical="center"/>
    </xf>
    <xf numFmtId="0" fontId="66" fillId="25" borderId="51" xfId="50" applyFont="1" applyFill="1" applyBorder="1" applyAlignment="1">
      <alignment horizontal="left" vertical="center" wrapText="1" indent="1"/>
    </xf>
    <xf numFmtId="172" fontId="66" fillId="25" borderId="51" xfId="50" applyNumberFormat="1" applyFont="1" applyFill="1" applyBorder="1" applyAlignment="1" applyProtection="1">
      <alignment vertical="center"/>
    </xf>
    <xf numFmtId="172" fontId="66" fillId="25" borderId="48" xfId="50" applyNumberFormat="1" applyFont="1" applyFill="1" applyBorder="1" applyAlignment="1" applyProtection="1">
      <alignment vertical="center"/>
    </xf>
    <xf numFmtId="172" fontId="66" fillId="25" borderId="56" xfId="50" applyNumberFormat="1" applyFont="1" applyFill="1" applyBorder="1" applyAlignment="1" applyProtection="1">
      <alignment vertical="center"/>
    </xf>
    <xf numFmtId="172" fontId="66" fillId="25" borderId="58" xfId="50" applyNumberFormat="1" applyFont="1" applyFill="1" applyBorder="1" applyAlignment="1" applyProtection="1">
      <alignment vertical="center"/>
    </xf>
    <xf numFmtId="172" fontId="66" fillId="27" borderId="56" xfId="50" applyNumberFormat="1" applyFont="1" applyFill="1" applyBorder="1" applyAlignment="1" applyProtection="1">
      <alignment vertical="center"/>
    </xf>
    <xf numFmtId="0" fontId="69" fillId="0" borderId="0" xfId="47" applyFont="1"/>
    <xf numFmtId="171" fontId="63" fillId="0" borderId="35" xfId="5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3" fontId="0" fillId="0" borderId="0" xfId="0" applyNumberFormat="1" applyAlignment="1">
      <alignment horizontal="right"/>
    </xf>
    <xf numFmtId="3" fontId="0" fillId="0" borderId="0" xfId="0" applyNumberFormat="1" applyAlignment="1"/>
    <xf numFmtId="3" fontId="0" fillId="0" borderId="0" xfId="0" applyNumberFormat="1" applyAlignment="1">
      <alignment horizontal="right" vertical="center"/>
    </xf>
    <xf numFmtId="0" fontId="3" fillId="0" borderId="25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3" fontId="42" fillId="0" borderId="35" xfId="0" applyNumberFormat="1" applyFont="1" applyBorder="1" applyAlignment="1">
      <alignment horizontal="right"/>
    </xf>
    <xf numFmtId="0" fontId="5" fillId="0" borderId="11" xfId="0" applyFont="1" applyBorder="1" applyAlignment="1">
      <alignment horizontal="center"/>
    </xf>
    <xf numFmtId="3" fontId="42" fillId="0" borderId="40" xfId="0" applyNumberFormat="1" applyFont="1" applyBorder="1" applyAlignment="1">
      <alignment horizontal="right"/>
    </xf>
    <xf numFmtId="0" fontId="3" fillId="0" borderId="25" xfId="0" applyFont="1" applyBorder="1" applyAlignment="1">
      <alignment horizontal="center" vertical="center"/>
    </xf>
    <xf numFmtId="3" fontId="35" fillId="0" borderId="25" xfId="0" applyNumberFormat="1" applyFont="1" applyBorder="1" applyAlignment="1">
      <alignment horizontal="right"/>
    </xf>
    <xf numFmtId="0" fontId="5" fillId="0" borderId="52" xfId="0" applyFont="1" applyBorder="1" applyAlignment="1">
      <alignment horizontal="center"/>
    </xf>
    <xf numFmtId="3" fontId="42" fillId="0" borderId="52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2" fillId="0" borderId="0" xfId="0" applyNumberFormat="1" applyFont="1" applyAlignment="1"/>
    <xf numFmtId="0" fontId="2" fillId="0" borderId="0" xfId="0" applyFont="1" applyAlignment="1">
      <alignment horizontal="left"/>
    </xf>
    <xf numFmtId="0" fontId="70" fillId="0" borderId="25" xfId="0" applyFont="1" applyBorder="1" applyAlignment="1">
      <alignment horizontal="center"/>
    </xf>
    <xf numFmtId="3" fontId="43" fillId="0" borderId="25" xfId="0" applyNumberFormat="1" applyFont="1" applyBorder="1" applyAlignment="1">
      <alignment horizontal="right"/>
    </xf>
    <xf numFmtId="0" fontId="5" fillId="0" borderId="28" xfId="0" applyFont="1" applyBorder="1" applyAlignment="1">
      <alignment horizontal="center"/>
    </xf>
    <xf numFmtId="3" fontId="42" fillId="0" borderId="28" xfId="0" applyNumberFormat="1" applyFont="1" applyBorder="1" applyAlignment="1">
      <alignment horizontal="right"/>
    </xf>
    <xf numFmtId="3" fontId="42" fillId="0" borderId="60" xfId="0" applyNumberFormat="1" applyFont="1" applyBorder="1" applyAlignment="1">
      <alignment horizontal="right"/>
    </xf>
    <xf numFmtId="0" fontId="3" fillId="28" borderId="25" xfId="0" applyFont="1" applyFill="1" applyBorder="1" applyAlignment="1">
      <alignment horizontal="center"/>
    </xf>
    <xf numFmtId="3" fontId="35" fillId="28" borderId="25" xfId="0" applyNumberFormat="1" applyFont="1" applyFill="1" applyBorder="1" applyAlignment="1">
      <alignment horizontal="right"/>
    </xf>
    <xf numFmtId="0" fontId="5" fillId="0" borderId="28" xfId="0" applyFont="1" applyFill="1" applyBorder="1" applyAlignment="1">
      <alignment horizontal="center"/>
    </xf>
    <xf numFmtId="3" fontId="4" fillId="0" borderId="0" xfId="0" applyNumberFormat="1" applyFont="1" applyAlignment="1"/>
    <xf numFmtId="0" fontId="5" fillId="0" borderId="40" xfId="0" applyFont="1" applyFill="1" applyBorder="1" applyAlignment="1">
      <alignment horizontal="center"/>
    </xf>
    <xf numFmtId="3" fontId="2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  <xf numFmtId="0" fontId="5" fillId="0" borderId="43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5" fillId="0" borderId="25" xfId="0" applyFont="1" applyBorder="1" applyAlignment="1">
      <alignment horizontal="left"/>
    </xf>
    <xf numFmtId="3" fontId="42" fillId="0" borderId="25" xfId="0" applyNumberFormat="1" applyFont="1" applyBorder="1" applyAlignment="1">
      <alignment horizontal="right"/>
    </xf>
    <xf numFmtId="0" fontId="3" fillId="0" borderId="25" xfId="0" applyFont="1" applyBorder="1" applyAlignment="1">
      <alignment horizontal="left"/>
    </xf>
    <xf numFmtId="0" fontId="70" fillId="0" borderId="25" xfId="0" applyFont="1" applyBorder="1" applyAlignment="1">
      <alignment horizontal="left"/>
    </xf>
    <xf numFmtId="0" fontId="5" fillId="0" borderId="28" xfId="0" applyFont="1" applyBorder="1" applyAlignment="1">
      <alignment horizontal="left"/>
    </xf>
    <xf numFmtId="0" fontId="5" fillId="0" borderId="60" xfId="0" applyFont="1" applyBorder="1" applyAlignment="1">
      <alignment horizontal="left"/>
    </xf>
    <xf numFmtId="0" fontId="3" fillId="28" borderId="25" xfId="0" applyFont="1" applyFill="1" applyBorder="1" applyAlignment="1">
      <alignment horizontal="left"/>
    </xf>
    <xf numFmtId="0" fontId="35" fillId="0" borderId="25" xfId="0" applyFont="1" applyBorder="1" applyAlignment="1">
      <alignment horizontal="center"/>
    </xf>
    <xf numFmtId="0" fontId="5" fillId="0" borderId="40" xfId="0" applyFont="1" applyBorder="1" applyAlignment="1">
      <alignment horizontal="left"/>
    </xf>
    <xf numFmtId="0" fontId="5" fillId="0" borderId="54" xfId="0" applyFont="1" applyBorder="1" applyAlignment="1">
      <alignment horizontal="left"/>
    </xf>
    <xf numFmtId="0" fontId="5" fillId="0" borderId="40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3" fillId="0" borderId="25" xfId="0" applyFont="1" applyBorder="1" applyAlignment="1">
      <alignment horizontal="left" vertical="center"/>
    </xf>
    <xf numFmtId="0" fontId="3" fillId="28" borderId="45" xfId="0" applyFont="1" applyFill="1" applyBorder="1" applyAlignment="1">
      <alignment horizontal="left"/>
    </xf>
    <xf numFmtId="3" fontId="35" fillId="28" borderId="45" xfId="0" applyNumberFormat="1" applyFont="1" applyFill="1" applyBorder="1" applyAlignment="1">
      <alignment horizontal="right"/>
    </xf>
    <xf numFmtId="0" fontId="3" fillId="0" borderId="113" xfId="0" applyFont="1" applyFill="1" applyBorder="1" applyAlignment="1">
      <alignment horizontal="left"/>
    </xf>
    <xf numFmtId="0" fontId="3" fillId="0" borderId="113" xfId="0" applyFont="1" applyFill="1" applyBorder="1" applyAlignment="1">
      <alignment horizontal="left" vertical="top" wrapText="1"/>
    </xf>
    <xf numFmtId="3" fontId="35" fillId="0" borderId="113" xfId="0" applyNumberFormat="1" applyFont="1" applyFill="1" applyBorder="1" applyAlignment="1">
      <alignment horizontal="right"/>
    </xf>
    <xf numFmtId="0" fontId="3" fillId="0" borderId="60" xfId="0" applyFont="1" applyBorder="1" applyAlignment="1">
      <alignment horizontal="left" vertical="center"/>
    </xf>
    <xf numFmtId="3" fontId="35" fillId="0" borderId="52" xfId="0" applyNumberFormat="1" applyFont="1" applyBorder="1" applyAlignment="1">
      <alignment horizontal="right" vertical="center"/>
    </xf>
    <xf numFmtId="0" fontId="70" fillId="28" borderId="25" xfId="0" applyFont="1" applyFill="1" applyBorder="1" applyAlignment="1">
      <alignment horizontal="center"/>
    </xf>
    <xf numFmtId="3" fontId="43" fillId="28" borderId="25" xfId="0" applyNumberFormat="1" applyFont="1" applyFill="1" applyBorder="1" applyAlignment="1">
      <alignment horizontal="right" vertical="center"/>
    </xf>
    <xf numFmtId="3" fontId="43" fillId="28" borderId="25" xfId="0" applyNumberFormat="1" applyFont="1" applyFill="1" applyBorder="1" applyAlignment="1">
      <alignment horizontal="right"/>
    </xf>
    <xf numFmtId="0" fontId="2" fillId="0" borderId="24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0" fontId="1" fillId="0" borderId="0" xfId="48" applyNumberFormat="1" applyAlignment="1">
      <alignment vertical="center"/>
    </xf>
    <xf numFmtId="0" fontId="1" fillId="0" borderId="0" xfId="48" applyNumberFormat="1" applyFont="1" applyAlignment="1">
      <alignment horizontal="right" vertical="center"/>
    </xf>
    <xf numFmtId="0" fontId="32" fillId="0" borderId="0" xfId="48" applyNumberFormat="1" applyFont="1" applyAlignment="1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28" xfId="0" applyNumberFormat="1" applyBorder="1" applyAlignment="1">
      <alignment horizontal="center" vertical="center"/>
    </xf>
    <xf numFmtId="0" fontId="0" fillId="0" borderId="42" xfId="0" applyNumberFormat="1" applyBorder="1" applyAlignment="1">
      <alignment vertical="center"/>
    </xf>
    <xf numFmtId="0" fontId="0" fillId="0" borderId="40" xfId="0" applyNumberFormat="1" applyBorder="1" applyAlignment="1">
      <alignment vertical="center"/>
    </xf>
    <xf numFmtId="0" fontId="0" fillId="0" borderId="40" xfId="0" applyNumberFormat="1" applyBorder="1" applyAlignment="1">
      <alignment horizontal="center" vertical="center"/>
    </xf>
    <xf numFmtId="0" fontId="0" fillId="0" borderId="44" xfId="0" applyNumberFormat="1" applyBorder="1" applyAlignment="1">
      <alignment vertical="center"/>
    </xf>
    <xf numFmtId="0" fontId="0" fillId="0" borderId="43" xfId="0" applyNumberFormat="1" applyBorder="1" applyAlignment="1">
      <alignment vertical="center"/>
    </xf>
    <xf numFmtId="0" fontId="0" fillId="0" borderId="44" xfId="0" applyNumberFormat="1" applyBorder="1" applyAlignment="1">
      <alignment vertical="center" wrapText="1"/>
    </xf>
    <xf numFmtId="0" fontId="14" fillId="0" borderId="25" xfId="0" applyNumberFormat="1" applyFont="1" applyBorder="1" applyAlignment="1">
      <alignment horizontal="center" vertical="center"/>
    </xf>
    <xf numFmtId="0" fontId="14" fillId="0" borderId="17" xfId="0" applyNumberFormat="1" applyFont="1" applyBorder="1" applyAlignment="1">
      <alignment vertical="center"/>
    </xf>
    <xf numFmtId="0" fontId="14" fillId="0" borderId="25" xfId="0" applyNumberFormat="1" applyFont="1" applyBorder="1" applyAlignment="1">
      <alignment vertical="center"/>
    </xf>
    <xf numFmtId="0" fontId="1" fillId="0" borderId="25" xfId="0" applyNumberFormat="1" applyFont="1" applyBorder="1" applyAlignment="1">
      <alignment horizontal="center" vertical="center"/>
    </xf>
    <xf numFmtId="0" fontId="1" fillId="0" borderId="17" xfId="0" applyNumberFormat="1" applyFont="1" applyBorder="1" applyAlignment="1">
      <alignment vertical="center" wrapText="1"/>
    </xf>
    <xf numFmtId="0" fontId="14" fillId="0" borderId="17" xfId="0" applyNumberFormat="1" applyFont="1" applyBorder="1" applyAlignment="1">
      <alignment vertical="center" wrapText="1"/>
    </xf>
    <xf numFmtId="0" fontId="0" fillId="0" borderId="35" xfId="0" applyNumberFormat="1" applyBorder="1" applyAlignment="1">
      <alignment horizontal="center" vertical="center"/>
    </xf>
    <xf numFmtId="0" fontId="0" fillId="0" borderId="36" xfId="0" applyNumberFormat="1" applyBorder="1" applyAlignment="1">
      <alignment horizontal="left" vertical="center"/>
    </xf>
    <xf numFmtId="0" fontId="0" fillId="0" borderId="35" xfId="0" applyNumberFormat="1" applyBorder="1" applyAlignment="1">
      <alignment vertical="center"/>
    </xf>
    <xf numFmtId="0" fontId="0" fillId="0" borderId="11" xfId="0" applyNumberFormat="1" applyBorder="1" applyAlignment="1">
      <alignment vertical="center"/>
    </xf>
    <xf numFmtId="0" fontId="0" fillId="0" borderId="52" xfId="0" applyNumberFormat="1" applyBorder="1" applyAlignment="1">
      <alignment vertical="center"/>
    </xf>
    <xf numFmtId="0" fontId="0" fillId="0" borderId="36" xfId="0" applyNumberFormat="1" applyBorder="1" applyAlignment="1">
      <alignment vertical="center"/>
    </xf>
    <xf numFmtId="0" fontId="0" fillId="0" borderId="25" xfId="0" applyNumberFormat="1" applyBorder="1" applyAlignment="1">
      <alignment horizontal="center" vertical="center"/>
    </xf>
    <xf numFmtId="0" fontId="0" fillId="0" borderId="17" xfId="0" applyNumberFormat="1" applyBorder="1" applyAlignment="1">
      <alignment vertical="center"/>
    </xf>
    <xf numFmtId="0" fontId="0" fillId="0" borderId="25" xfId="0" applyNumberFormat="1" applyBorder="1" applyAlignment="1">
      <alignment vertical="center"/>
    </xf>
    <xf numFmtId="0" fontId="14" fillId="0" borderId="17" xfId="0" applyNumberFormat="1" applyFont="1" applyBorder="1" applyAlignment="1">
      <alignment horizontal="center" vertical="center"/>
    </xf>
    <xf numFmtId="0" fontId="59" fillId="0" borderId="17" xfId="0" applyNumberFormat="1" applyFont="1" applyBorder="1" applyAlignment="1">
      <alignment vertical="center"/>
    </xf>
    <xf numFmtId="0" fontId="1" fillId="0" borderId="25" xfId="56" applyNumberFormat="1" applyFont="1" applyBorder="1" applyAlignment="1">
      <alignment vertical="center"/>
    </xf>
    <xf numFmtId="0" fontId="37" fillId="0" borderId="114" xfId="0" applyFont="1" applyBorder="1" applyAlignment="1">
      <alignment horizontal="left" vertical="center" wrapText="1"/>
    </xf>
    <xf numFmtId="0" fontId="4" fillId="0" borderId="68" xfId="0" applyFont="1" applyBorder="1" applyAlignment="1">
      <alignment horizontal="left" vertical="center" wrapText="1"/>
    </xf>
    <xf numFmtId="0" fontId="34" fillId="0" borderId="0" xfId="0" applyFont="1" applyBorder="1" applyAlignment="1">
      <alignment vertical="center" wrapText="1"/>
    </xf>
    <xf numFmtId="0" fontId="4" fillId="0" borderId="39" xfId="0" applyFont="1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34" fillId="0" borderId="0" xfId="0" applyFont="1" applyBorder="1" applyAlignment="1">
      <alignment horizontal="left" vertical="center" wrapText="1"/>
    </xf>
    <xf numFmtId="0" fontId="2" fillId="0" borderId="68" xfId="0" applyFont="1" applyBorder="1" applyAlignment="1">
      <alignment vertical="center" wrapText="1"/>
    </xf>
    <xf numFmtId="0" fontId="34" fillId="0" borderId="34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8" fillId="0" borderId="39" xfId="0" applyFont="1" applyBorder="1" applyAlignment="1">
      <alignment vertical="center" wrapText="1"/>
    </xf>
    <xf numFmtId="0" fontId="0" fillId="0" borderId="68" xfId="0" applyBorder="1" applyAlignment="1">
      <alignment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4" fillId="0" borderId="28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36" fillId="0" borderId="40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center" vertical="center" wrapText="1"/>
    </xf>
    <xf numFmtId="0" fontId="36" fillId="0" borderId="35" xfId="0" applyFont="1" applyBorder="1" applyAlignment="1">
      <alignment horizontal="left" vertical="center" wrapText="1"/>
    </xf>
    <xf numFmtId="49" fontId="2" fillId="0" borderId="54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2" fillId="0" borderId="25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center" vertical="center"/>
    </xf>
    <xf numFmtId="0" fontId="37" fillId="0" borderId="32" xfId="0" applyFont="1" applyBorder="1" applyAlignment="1">
      <alignment horizontal="left" vertical="center" wrapText="1"/>
    </xf>
    <xf numFmtId="0" fontId="4" fillId="0" borderId="109" xfId="0" applyFont="1" applyBorder="1" applyAlignment="1">
      <alignment horizontal="left" vertical="center" wrapText="1"/>
    </xf>
    <xf numFmtId="0" fontId="4" fillId="0" borderId="59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center" wrapText="1"/>
    </xf>
    <xf numFmtId="0" fontId="34" fillId="0" borderId="111" xfId="0" applyFont="1" applyBorder="1" applyAlignment="1">
      <alignment vertical="center" wrapText="1"/>
    </xf>
    <xf numFmtId="0" fontId="2" fillId="0" borderId="111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34" fillId="0" borderId="59" xfId="0" applyFont="1" applyBorder="1" applyAlignment="1">
      <alignment horizontal="left" vertical="center" wrapText="1"/>
    </xf>
    <xf numFmtId="0" fontId="2" fillId="0" borderId="109" xfId="0" applyFont="1" applyBorder="1" applyAlignment="1">
      <alignment vertical="center" wrapText="1"/>
    </xf>
    <xf numFmtId="0" fontId="34" fillId="0" borderId="32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8" fillId="0" borderId="38" xfId="0" applyFont="1" applyBorder="1" applyAlignment="1">
      <alignment vertical="center" wrapText="1"/>
    </xf>
    <xf numFmtId="0" fontId="0" fillId="0" borderId="109" xfId="0" applyBorder="1" applyAlignment="1">
      <alignment vertical="center" wrapText="1"/>
    </xf>
    <xf numFmtId="0" fontId="3" fillId="0" borderId="48" xfId="0" applyFont="1" applyBorder="1" applyAlignment="1">
      <alignment horizontal="left" vertical="center" wrapText="1"/>
    </xf>
    <xf numFmtId="0" fontId="2" fillId="0" borderId="47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3" fontId="4" fillId="0" borderId="59" xfId="0" applyNumberFormat="1" applyFont="1" applyBorder="1"/>
    <xf numFmtId="0" fontId="4" fillId="0" borderId="63" xfId="0" applyFont="1" applyBorder="1" applyAlignment="1">
      <alignment horizontal="left" vertical="center" wrapText="1"/>
    </xf>
    <xf numFmtId="0" fontId="4" fillId="0" borderId="115" xfId="0" applyFont="1" applyBorder="1" applyAlignment="1">
      <alignment horizontal="left" vertical="center" wrapText="1"/>
    </xf>
    <xf numFmtId="3" fontId="4" fillId="0" borderId="61" xfId="0" applyNumberFormat="1" applyFont="1" applyBorder="1" applyAlignment="1">
      <alignment vertical="center"/>
    </xf>
    <xf numFmtId="3" fontId="8" fillId="0" borderId="53" xfId="0" applyNumberFormat="1" applyFont="1" applyBorder="1"/>
    <xf numFmtId="0" fontId="2" fillId="0" borderId="40" xfId="0" applyFont="1" applyBorder="1" applyAlignment="1">
      <alignment horizontal="left" vertical="center" wrapText="1"/>
    </xf>
    <xf numFmtId="0" fontId="74" fillId="0" borderId="0" xfId="42" applyFont="1" applyAlignment="1">
      <alignment horizontal="center" vertical="center" wrapText="1"/>
    </xf>
    <xf numFmtId="0" fontId="74" fillId="0" borderId="0" xfId="42" applyFont="1" applyAlignment="1">
      <alignment horizontal="center" vertical="center"/>
    </xf>
    <xf numFmtId="0" fontId="75" fillId="0" borderId="0" xfId="42" applyFont="1" applyAlignment="1">
      <alignment vertical="center"/>
    </xf>
    <xf numFmtId="0" fontId="76" fillId="0" borderId="0" xfId="42" applyFont="1" applyAlignment="1">
      <alignment horizontal="right" vertical="center"/>
    </xf>
    <xf numFmtId="0" fontId="75" fillId="0" borderId="0" xfId="42" applyFont="1" applyFill="1" applyAlignment="1">
      <alignment vertical="center"/>
    </xf>
    <xf numFmtId="0" fontId="76" fillId="0" borderId="29" xfId="51" applyFont="1" applyFill="1" applyBorder="1" applyAlignment="1">
      <alignment vertical="center"/>
    </xf>
    <xf numFmtId="0" fontId="76" fillId="0" borderId="28" xfId="51" applyNumberFormat="1" applyFont="1" applyFill="1" applyBorder="1" applyAlignment="1">
      <alignment horizontal="center" vertical="center"/>
    </xf>
    <xf numFmtId="3" fontId="76" fillId="0" borderId="28" xfId="51" applyNumberFormat="1" applyFont="1" applyFill="1" applyBorder="1" applyAlignment="1">
      <alignment vertical="center"/>
    </xf>
    <xf numFmtId="0" fontId="76" fillId="29" borderId="42" xfId="42" applyFont="1" applyFill="1" applyBorder="1" applyAlignment="1">
      <alignment vertical="center"/>
    </xf>
    <xf numFmtId="0" fontId="76" fillId="29" borderId="40" xfId="51" applyNumberFormat="1" applyFont="1" applyFill="1" applyBorder="1" applyAlignment="1">
      <alignment horizontal="center" vertical="center"/>
    </xf>
    <xf numFmtId="0" fontId="76" fillId="29" borderId="40" xfId="42" applyFont="1" applyFill="1" applyBorder="1" applyAlignment="1">
      <alignment vertical="center"/>
    </xf>
    <xf numFmtId="0" fontId="77" fillId="29" borderId="42" xfId="42" applyFont="1" applyFill="1" applyBorder="1" applyAlignment="1">
      <alignment vertical="center"/>
    </xf>
    <xf numFmtId="0" fontId="78" fillId="29" borderId="40" xfId="51" applyNumberFormat="1" applyFont="1" applyFill="1" applyBorder="1" applyAlignment="1">
      <alignment horizontal="center" vertical="center"/>
    </xf>
    <xf numFmtId="0" fontId="77" fillId="29" borderId="40" xfId="42" applyFont="1" applyFill="1" applyBorder="1" applyAlignment="1">
      <alignment vertical="center"/>
    </xf>
    <xf numFmtId="16" fontId="75" fillId="0" borderId="0" xfId="42" applyNumberFormat="1" applyFont="1" applyAlignment="1">
      <alignment vertical="center"/>
    </xf>
    <xf numFmtId="49" fontId="75" fillId="29" borderId="42" xfId="42" applyNumberFormat="1" applyFont="1" applyFill="1" applyBorder="1" applyAlignment="1">
      <alignment vertical="center"/>
    </xf>
    <xf numFmtId="0" fontId="75" fillId="29" borderId="40" xfId="42" applyFont="1" applyFill="1" applyBorder="1" applyAlignment="1">
      <alignment vertical="center"/>
    </xf>
    <xf numFmtId="0" fontId="76" fillId="30" borderId="61" xfId="42" applyFont="1" applyFill="1" applyBorder="1" applyAlignment="1">
      <alignment vertical="center"/>
    </xf>
    <xf numFmtId="0" fontId="76" fillId="30" borderId="54" xfId="51" applyNumberFormat="1" applyFont="1" applyFill="1" applyBorder="1" applyAlignment="1">
      <alignment horizontal="center" vertical="center"/>
    </xf>
    <xf numFmtId="0" fontId="75" fillId="30" borderId="54" xfId="42" applyFont="1" applyFill="1" applyBorder="1" applyAlignment="1">
      <alignment vertical="center"/>
    </xf>
    <xf numFmtId="0" fontId="76" fillId="0" borderId="17" xfId="42" applyFont="1" applyFill="1" applyBorder="1" applyAlignment="1">
      <alignment vertical="center"/>
    </xf>
    <xf numFmtId="0" fontId="76" fillId="0" borderId="25" xfId="51" applyNumberFormat="1" applyFont="1" applyFill="1" applyBorder="1" applyAlignment="1">
      <alignment horizontal="center" vertical="center"/>
    </xf>
    <xf numFmtId="0" fontId="76" fillId="0" borderId="25" xfId="42" applyFont="1" applyFill="1" applyBorder="1" applyAlignment="1">
      <alignment vertical="center"/>
    </xf>
    <xf numFmtId="0" fontId="75" fillId="0" borderId="40" xfId="42" applyFont="1" applyFill="1" applyBorder="1" applyAlignment="1">
      <alignment vertical="center"/>
    </xf>
    <xf numFmtId="49" fontId="79" fillId="29" borderId="42" xfId="42" applyNumberFormat="1" applyFont="1" applyFill="1" applyBorder="1" applyAlignment="1">
      <alignment vertical="center"/>
    </xf>
    <xf numFmtId="49" fontId="80" fillId="0" borderId="37" xfId="49" applyNumberFormat="1" applyFont="1" applyFill="1" applyBorder="1" applyAlignment="1" applyProtection="1">
      <alignment horizontal="left" vertical="center" wrapText="1" indent="1"/>
    </xf>
    <xf numFmtId="0" fontId="79" fillId="0" borderId="40" xfId="42" applyFont="1" applyFill="1" applyBorder="1" applyAlignment="1">
      <alignment vertical="center"/>
    </xf>
    <xf numFmtId="0" fontId="76" fillId="0" borderId="25" xfId="42" applyFont="1" applyBorder="1" applyAlignment="1" applyProtection="1">
      <alignment horizontal="left" vertical="center" wrapText="1"/>
    </xf>
    <xf numFmtId="49" fontId="79" fillId="0" borderId="37" xfId="49" applyNumberFormat="1" applyFont="1" applyFill="1" applyBorder="1" applyAlignment="1" applyProtection="1">
      <alignment horizontal="left" vertical="center" wrapText="1" indent="1"/>
    </xf>
    <xf numFmtId="0" fontId="76" fillId="0" borderId="45" xfId="42" applyFont="1" applyBorder="1" applyAlignment="1" applyProtection="1">
      <alignment horizontal="left" vertical="center" wrapText="1"/>
    </xf>
    <xf numFmtId="0" fontId="76" fillId="0" borderId="45" xfId="51" applyNumberFormat="1" applyFont="1" applyFill="1" applyBorder="1" applyAlignment="1">
      <alignment horizontal="center" vertical="center"/>
    </xf>
    <xf numFmtId="0" fontId="76" fillId="0" borderId="45" xfId="42" applyFont="1" applyFill="1" applyBorder="1" applyAlignment="1">
      <alignment vertical="center"/>
    </xf>
    <xf numFmtId="0" fontId="76" fillId="29" borderId="11" xfId="42" applyFont="1" applyFill="1" applyBorder="1" applyAlignment="1">
      <alignment vertical="center"/>
    </xf>
    <xf numFmtId="0" fontId="76" fillId="29" borderId="0" xfId="51" applyNumberFormat="1" applyFont="1" applyFill="1" applyBorder="1" applyAlignment="1">
      <alignment horizontal="center" vertical="center"/>
    </xf>
    <xf numFmtId="0" fontId="76" fillId="29" borderId="0" xfId="42" applyFont="1" applyFill="1" applyBorder="1" applyAlignment="1">
      <alignment vertical="center"/>
    </xf>
    <xf numFmtId="0" fontId="75" fillId="0" borderId="28" xfId="42" applyFont="1" applyBorder="1" applyAlignment="1" applyProtection="1">
      <alignment horizontal="left" vertical="center" wrapText="1"/>
    </xf>
    <xf numFmtId="0" fontId="76" fillId="0" borderId="28" xfId="42" applyFont="1" applyFill="1" applyBorder="1" applyAlignment="1">
      <alignment vertical="center"/>
    </xf>
    <xf numFmtId="0" fontId="77" fillId="29" borderId="11" xfId="42" applyFont="1" applyFill="1" applyBorder="1" applyAlignment="1">
      <alignment vertical="center"/>
    </xf>
    <xf numFmtId="0" fontId="78" fillId="29" borderId="0" xfId="51" applyNumberFormat="1" applyFont="1" applyFill="1" applyBorder="1" applyAlignment="1">
      <alignment horizontal="center" vertical="center"/>
    </xf>
    <xf numFmtId="0" fontId="77" fillId="29" borderId="0" xfId="42" applyFont="1" applyFill="1" applyBorder="1" applyAlignment="1">
      <alignment vertical="center"/>
    </xf>
    <xf numFmtId="0" fontId="76" fillId="0" borderId="35" xfId="51" applyNumberFormat="1" applyFont="1" applyFill="1" applyBorder="1" applyAlignment="1">
      <alignment horizontal="center" vertical="center"/>
    </xf>
    <xf numFmtId="0" fontId="76" fillId="0" borderId="35" xfId="42" applyFont="1" applyFill="1" applyBorder="1" applyAlignment="1">
      <alignment vertical="center"/>
    </xf>
    <xf numFmtId="0" fontId="78" fillId="0" borderId="35" xfId="51" applyNumberFormat="1" applyFont="1" applyFill="1" applyBorder="1" applyAlignment="1">
      <alignment horizontal="center" vertical="center"/>
    </xf>
    <xf numFmtId="0" fontId="78" fillId="0" borderId="35" xfId="42" applyFont="1" applyFill="1" applyBorder="1" applyAlignment="1">
      <alignment vertical="center"/>
    </xf>
    <xf numFmtId="0" fontId="77" fillId="0" borderId="0" xfId="42" applyFont="1" applyAlignment="1">
      <alignment vertical="center"/>
    </xf>
    <xf numFmtId="0" fontId="80" fillId="0" borderId="35" xfId="42" applyFont="1" applyFill="1" applyBorder="1" applyAlignment="1">
      <alignment vertical="center"/>
    </xf>
    <xf numFmtId="0" fontId="75" fillId="0" borderId="35" xfId="42" applyFont="1" applyBorder="1" applyAlignment="1" applyProtection="1">
      <alignment horizontal="left" vertical="center" wrapText="1"/>
    </xf>
    <xf numFmtId="49" fontId="75" fillId="29" borderId="11" xfId="42" applyNumberFormat="1" applyFont="1" applyFill="1" applyBorder="1" applyAlignment="1">
      <alignment vertical="center"/>
    </xf>
    <xf numFmtId="0" fontId="75" fillId="29" borderId="0" xfId="42" applyFont="1" applyFill="1" applyBorder="1" applyAlignment="1">
      <alignment vertical="center"/>
    </xf>
    <xf numFmtId="0" fontId="75" fillId="0" borderId="40" xfId="42" applyFont="1" applyBorder="1" applyAlignment="1" applyProtection="1">
      <alignment horizontal="left" vertical="center" wrapText="1"/>
    </xf>
    <xf numFmtId="0" fontId="76" fillId="0" borderId="40" xfId="51" applyNumberFormat="1" applyFont="1" applyFill="1" applyBorder="1" applyAlignment="1">
      <alignment horizontal="center" vertical="center"/>
    </xf>
    <xf numFmtId="0" fontId="76" fillId="0" borderId="40" xfId="42" applyFont="1" applyFill="1" applyBorder="1" applyAlignment="1">
      <alignment vertical="center"/>
    </xf>
    <xf numFmtId="0" fontId="75" fillId="0" borderId="54" xfId="42" applyFont="1" applyBorder="1" applyAlignment="1" applyProtection="1">
      <alignment horizontal="left" vertical="center" wrapText="1"/>
    </xf>
    <xf numFmtId="0" fontId="76" fillId="0" borderId="54" xfId="51" applyNumberFormat="1" applyFont="1" applyFill="1" applyBorder="1" applyAlignment="1">
      <alignment horizontal="center" vertical="center"/>
    </xf>
    <xf numFmtId="0" fontId="76" fillId="0" borderId="54" xfId="42" applyFont="1" applyFill="1" applyBorder="1" applyAlignment="1">
      <alignment vertical="center"/>
    </xf>
    <xf numFmtId="0" fontId="76" fillId="31" borderId="25" xfId="42" applyFont="1" applyFill="1" applyBorder="1" applyAlignment="1">
      <alignment vertical="center"/>
    </xf>
    <xf numFmtId="0" fontId="76" fillId="31" borderId="25" xfId="51" applyFont="1" applyFill="1" applyBorder="1" applyAlignment="1">
      <alignment horizontal="center" vertical="center"/>
    </xf>
    <xf numFmtId="3" fontId="75" fillId="31" borderId="25" xfId="42" applyNumberFormat="1" applyFont="1" applyFill="1" applyBorder="1" applyAlignment="1">
      <alignment vertical="center"/>
    </xf>
    <xf numFmtId="3" fontId="75" fillId="31" borderId="69" xfId="42" applyNumberFormat="1" applyFont="1" applyFill="1" applyBorder="1" applyAlignment="1">
      <alignment vertical="center"/>
    </xf>
    <xf numFmtId="0" fontId="75" fillId="0" borderId="0" xfId="42" applyFont="1" applyBorder="1" applyAlignment="1" applyProtection="1">
      <alignment horizontal="left" vertical="center" wrapText="1"/>
    </xf>
    <xf numFmtId="0" fontId="76" fillId="0" borderId="0" xfId="51" applyFont="1" applyFill="1" applyBorder="1" applyAlignment="1">
      <alignment horizontal="center" vertical="center"/>
    </xf>
    <xf numFmtId="0" fontId="76" fillId="0" borderId="0" xfId="42" applyFont="1" applyFill="1" applyAlignment="1">
      <alignment vertical="center"/>
    </xf>
    <xf numFmtId="0" fontId="79" fillId="0" borderId="0" xfId="42" applyFont="1" applyAlignment="1">
      <alignment vertical="center"/>
    </xf>
    <xf numFmtId="0" fontId="76" fillId="0" borderId="35" xfId="51" applyFont="1" applyFill="1" applyBorder="1" applyAlignment="1">
      <alignment vertical="center"/>
    </xf>
    <xf numFmtId="0" fontId="76" fillId="0" borderId="35" xfId="51" applyFont="1" applyFill="1" applyBorder="1" applyAlignment="1">
      <alignment horizontal="center" vertical="center"/>
    </xf>
    <xf numFmtId="0" fontId="76" fillId="0" borderId="40" xfId="51" applyFont="1" applyFill="1" applyBorder="1" applyAlignment="1">
      <alignment vertical="center"/>
    </xf>
    <xf numFmtId="0" fontId="76" fillId="0" borderId="40" xfId="51" applyFont="1" applyFill="1" applyBorder="1" applyAlignment="1">
      <alignment horizontal="center" vertical="center"/>
    </xf>
    <xf numFmtId="0" fontId="76" fillId="0" borderId="43" xfId="51" applyFont="1" applyFill="1" applyBorder="1" applyAlignment="1">
      <alignment vertical="center"/>
    </xf>
    <xf numFmtId="0" fontId="76" fillId="0" borderId="43" xfId="51" applyFont="1" applyFill="1" applyBorder="1" applyAlignment="1">
      <alignment horizontal="center" vertical="center"/>
    </xf>
    <xf numFmtId="0" fontId="76" fillId="0" borderId="43" xfId="42" applyFont="1" applyFill="1" applyBorder="1" applyAlignment="1">
      <alignment vertical="center"/>
    </xf>
    <xf numFmtId="0" fontId="79" fillId="0" borderId="0" xfId="51" applyFont="1" applyFill="1" applyBorder="1" applyAlignment="1">
      <alignment vertical="center"/>
    </xf>
    <xf numFmtId="0" fontId="76" fillId="0" borderId="17" xfId="42" applyFont="1" applyBorder="1" applyAlignment="1">
      <alignment vertical="center"/>
    </xf>
    <xf numFmtId="0" fontId="76" fillId="0" borderId="25" xfId="51" applyFont="1" applyFill="1" applyBorder="1" applyAlignment="1">
      <alignment horizontal="center" vertical="center"/>
    </xf>
    <xf numFmtId="0" fontId="80" fillId="0" borderId="25" xfId="42" applyFont="1" applyBorder="1" applyAlignment="1">
      <alignment vertical="center"/>
    </xf>
    <xf numFmtId="0" fontId="80" fillId="0" borderId="69" xfId="42" applyFont="1" applyBorder="1" applyAlignment="1">
      <alignment vertical="center"/>
    </xf>
    <xf numFmtId="0" fontId="75" fillId="0" borderId="36" xfId="42" applyFont="1" applyBorder="1" applyAlignment="1">
      <alignment vertical="center"/>
    </xf>
    <xf numFmtId="0" fontId="75" fillId="0" borderId="35" xfId="51" applyFont="1" applyFill="1" applyBorder="1" applyAlignment="1">
      <alignment horizontal="center" vertical="center"/>
    </xf>
    <xf numFmtId="0" fontId="79" fillId="0" borderId="35" xfId="42" applyFont="1" applyBorder="1" applyAlignment="1">
      <alignment vertical="center"/>
    </xf>
    <xf numFmtId="0" fontId="75" fillId="0" borderId="71" xfId="42" applyFont="1" applyBorder="1" applyAlignment="1">
      <alignment vertical="center"/>
    </xf>
    <xf numFmtId="0" fontId="75" fillId="0" borderId="44" xfId="42" applyFont="1" applyBorder="1" applyAlignment="1">
      <alignment vertical="center"/>
    </xf>
    <xf numFmtId="0" fontId="75" fillId="0" borderId="43" xfId="51" applyFont="1" applyFill="1" applyBorder="1" applyAlignment="1">
      <alignment horizontal="center" vertical="center"/>
    </xf>
    <xf numFmtId="0" fontId="79" fillId="0" borderId="43" xfId="42" applyFont="1" applyBorder="1" applyAlignment="1">
      <alignment vertical="center"/>
    </xf>
    <xf numFmtId="0" fontId="75" fillId="0" borderId="70" xfId="42" applyFont="1" applyBorder="1" applyAlignment="1">
      <alignment vertical="center"/>
    </xf>
    <xf numFmtId="0" fontId="75" fillId="0" borderId="29" xfId="42" applyFont="1" applyBorder="1" applyAlignment="1">
      <alignment vertical="center"/>
    </xf>
    <xf numFmtId="0" fontId="75" fillId="0" borderId="28" xfId="51" applyFont="1" applyFill="1" applyBorder="1" applyAlignment="1">
      <alignment horizontal="center" vertical="center"/>
    </xf>
    <xf numFmtId="0" fontId="79" fillId="0" borderId="28" xfId="42" applyFont="1" applyBorder="1" applyAlignment="1">
      <alignment vertical="center"/>
    </xf>
    <xf numFmtId="0" fontId="79" fillId="0" borderId="116" xfId="42" applyFont="1" applyBorder="1" applyAlignment="1">
      <alignment vertical="center"/>
    </xf>
    <xf numFmtId="0" fontId="75" fillId="0" borderId="42" xfId="42" applyFont="1" applyBorder="1" applyAlignment="1">
      <alignment vertical="center"/>
    </xf>
    <xf numFmtId="0" fontId="75" fillId="0" borderId="40" xfId="51" applyFont="1" applyFill="1" applyBorder="1" applyAlignment="1">
      <alignment horizontal="center" vertical="center"/>
    </xf>
    <xf numFmtId="0" fontId="79" fillId="0" borderId="40" xfId="42" applyFont="1" applyBorder="1" applyAlignment="1">
      <alignment vertical="center"/>
    </xf>
    <xf numFmtId="0" fontId="75" fillId="0" borderId="66" xfId="42" applyFont="1" applyBorder="1" applyAlignment="1">
      <alignment vertical="center"/>
    </xf>
    <xf numFmtId="0" fontId="79" fillId="0" borderId="107" xfId="42" applyFont="1" applyBorder="1" applyAlignment="1">
      <alignment vertical="center"/>
    </xf>
    <xf numFmtId="0" fontId="76" fillId="0" borderId="17" xfId="42" applyFont="1" applyBorder="1" applyAlignment="1">
      <alignment vertical="center" wrapText="1"/>
    </xf>
    <xf numFmtId="0" fontId="75" fillId="0" borderId="61" xfId="42" applyFont="1" applyBorder="1" applyAlignment="1">
      <alignment vertical="center"/>
    </xf>
    <xf numFmtId="0" fontId="75" fillId="0" borderId="54" xfId="51" applyFont="1" applyFill="1" applyBorder="1" applyAlignment="1">
      <alignment horizontal="center" vertical="center"/>
    </xf>
    <xf numFmtId="0" fontId="79" fillId="0" borderId="54" xfId="42" applyFont="1" applyBorder="1" applyAlignment="1">
      <alignment vertical="center"/>
    </xf>
    <xf numFmtId="0" fontId="75" fillId="0" borderId="117" xfId="42" applyFont="1" applyBorder="1" applyAlignment="1">
      <alignment vertical="center"/>
    </xf>
    <xf numFmtId="0" fontId="82" fillId="0" borderId="0" xfId="50" applyFont="1" applyFill="1" applyBorder="1" applyAlignment="1">
      <alignment horizontal="left" vertical="center"/>
    </xf>
    <xf numFmtId="0" fontId="75" fillId="0" borderId="35" xfId="42" applyFont="1" applyBorder="1" applyAlignment="1">
      <alignment vertical="center"/>
    </xf>
    <xf numFmtId="0" fontId="76" fillId="0" borderId="35" xfId="42" applyFont="1" applyBorder="1" applyAlignment="1">
      <alignment horizontal="center" vertical="center"/>
    </xf>
    <xf numFmtId="3" fontId="75" fillId="0" borderId="71" xfId="42" applyNumberFormat="1" applyFont="1" applyFill="1" applyBorder="1" applyAlignment="1">
      <alignment vertical="center"/>
    </xf>
    <xf numFmtId="0" fontId="75" fillId="0" borderId="40" xfId="42" applyFont="1" applyBorder="1" applyAlignment="1">
      <alignment vertical="center"/>
    </xf>
    <xf numFmtId="0" fontId="76" fillId="0" borderId="40" xfId="42" applyFont="1" applyBorder="1" applyAlignment="1">
      <alignment horizontal="center" vertical="center"/>
    </xf>
    <xf numFmtId="3" fontId="75" fillId="0" borderId="66" xfId="42" applyNumberFormat="1" applyFont="1" applyFill="1" applyBorder="1" applyAlignment="1">
      <alignment vertical="center"/>
    </xf>
    <xf numFmtId="11" fontId="75" fillId="0" borderId="40" xfId="42" applyNumberFormat="1" applyFont="1" applyBorder="1" applyAlignment="1">
      <alignment vertical="center"/>
    </xf>
    <xf numFmtId="0" fontId="79" fillId="0" borderId="0" xfId="42" applyFont="1" applyFill="1" applyAlignment="1">
      <alignment vertical="center"/>
    </xf>
    <xf numFmtId="0" fontId="82" fillId="0" borderId="0" xfId="50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left" vertical="center"/>
    </xf>
    <xf numFmtId="0" fontId="4" fillId="0" borderId="66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67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69" xfId="0" applyFont="1" applyBorder="1" applyAlignment="1">
      <alignment horizontal="left" vertical="center" wrapText="1"/>
    </xf>
    <xf numFmtId="0" fontId="4" fillId="0" borderId="114" xfId="0" applyFont="1" applyBorder="1" applyAlignment="1">
      <alignment horizontal="left" vertical="center"/>
    </xf>
    <xf numFmtId="0" fontId="4" fillId="0" borderId="65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69" xfId="0" applyFont="1" applyBorder="1" applyAlignment="1">
      <alignment horizontal="left" vertical="center"/>
    </xf>
    <xf numFmtId="0" fontId="4" fillId="0" borderId="115" xfId="0" applyFont="1" applyBorder="1" applyAlignment="1">
      <alignment horizontal="left" vertical="center"/>
    </xf>
    <xf numFmtId="0" fontId="4" fillId="0" borderId="117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5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left" vertical="center"/>
    </xf>
    <xf numFmtId="0" fontId="4" fillId="0" borderId="70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 wrapText="1"/>
    </xf>
    <xf numFmtId="0" fontId="2" fillId="0" borderId="69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/>
    </xf>
    <xf numFmtId="0" fontId="4" fillId="0" borderId="71" xfId="0" applyFont="1" applyBorder="1" applyAlignment="1">
      <alignment horizontal="left" vertical="center"/>
    </xf>
    <xf numFmtId="0" fontId="41" fillId="0" borderId="23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69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/>
    </xf>
    <xf numFmtId="0" fontId="42" fillId="0" borderId="24" xfId="0" applyFont="1" applyBorder="1" applyAlignment="1">
      <alignment horizontal="center"/>
    </xf>
    <xf numFmtId="0" fontId="35" fillId="0" borderId="10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85" xfId="0" applyFont="1" applyBorder="1" applyAlignment="1">
      <alignment horizontal="center" vertical="center"/>
    </xf>
    <xf numFmtId="0" fontId="35" fillId="0" borderId="62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35" fillId="0" borderId="64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35" fillId="0" borderId="24" xfId="0" applyFont="1" applyBorder="1" applyAlignment="1">
      <alignment horizontal="center" vertical="center" wrapText="1"/>
    </xf>
    <xf numFmtId="0" fontId="35" fillId="0" borderId="69" xfId="0" applyFont="1" applyBorder="1" applyAlignment="1">
      <alignment horizontal="center" vertical="center" wrapText="1"/>
    </xf>
    <xf numFmtId="0" fontId="2" fillId="0" borderId="0" xfId="46" applyFont="1" applyBorder="1" applyAlignment="1">
      <alignment horizontal="center" vertical="center"/>
    </xf>
    <xf numFmtId="0" fontId="4" fillId="0" borderId="118" xfId="46" applyFont="1" applyBorder="1" applyAlignment="1">
      <alignment horizontal="center" vertical="center" wrapText="1"/>
    </xf>
    <xf numFmtId="0" fontId="4" fillId="0" borderId="119" xfId="46" applyFont="1" applyBorder="1" applyAlignment="1">
      <alignment horizontal="center" vertical="center" wrapText="1"/>
    </xf>
    <xf numFmtId="0" fontId="4" fillId="0" borderId="78" xfId="46" applyFont="1" applyBorder="1" applyAlignment="1">
      <alignment horizontal="center" vertical="center" wrapText="1"/>
    </xf>
    <xf numFmtId="0" fontId="4" fillId="0" borderId="76" xfId="46" applyFont="1" applyBorder="1" applyAlignment="1">
      <alignment horizontal="center" vertical="center" wrapText="1"/>
    </xf>
    <xf numFmtId="0" fontId="36" fillId="0" borderId="119" xfId="46" applyFont="1" applyBorder="1" applyAlignment="1">
      <alignment horizontal="center" vertical="center"/>
    </xf>
    <xf numFmtId="0" fontId="33" fillId="0" borderId="119" xfId="46" applyFont="1" applyBorder="1" applyAlignment="1">
      <alignment horizontal="center" vertical="center" wrapText="1"/>
    </xf>
    <xf numFmtId="0" fontId="33" fillId="0" borderId="120" xfId="46" applyFont="1" applyBorder="1" applyAlignment="1">
      <alignment horizontal="center" vertical="center" wrapText="1"/>
    </xf>
    <xf numFmtId="0" fontId="33" fillId="0" borderId="76" xfId="46" applyFont="1" applyBorder="1" applyAlignment="1">
      <alignment horizontal="center" vertical="center" wrapText="1"/>
    </xf>
    <xf numFmtId="0" fontId="33" fillId="0" borderId="77" xfId="46" applyFont="1" applyBorder="1" applyAlignment="1">
      <alignment horizontal="center" vertical="center" wrapText="1"/>
    </xf>
    <xf numFmtId="0" fontId="36" fillId="0" borderId="76" xfId="46" applyFont="1" applyBorder="1" applyAlignment="1">
      <alignment horizontal="center" vertical="center"/>
    </xf>
    <xf numFmtId="0" fontId="8" fillId="0" borderId="77" xfId="46" applyFont="1" applyBorder="1" applyAlignment="1">
      <alignment horizontal="center" vertical="center" wrapText="1"/>
    </xf>
    <xf numFmtId="0" fontId="12" fillId="0" borderId="76" xfId="46" applyFont="1" applyBorder="1" applyAlignment="1">
      <alignment horizontal="center" vertical="center" wrapText="1"/>
    </xf>
    <xf numFmtId="0" fontId="2" fillId="0" borderId="78" xfId="46" applyFont="1" applyBorder="1" applyAlignment="1">
      <alignment horizontal="left" vertical="center"/>
    </xf>
    <xf numFmtId="0" fontId="2" fillId="0" borderId="76" xfId="46" applyFont="1" applyBorder="1" applyAlignment="1">
      <alignment horizontal="left" vertical="center"/>
    </xf>
    <xf numFmtId="0" fontId="36" fillId="0" borderId="76" xfId="46" applyFont="1" applyBorder="1" applyAlignment="1">
      <alignment horizontal="center" vertical="center" wrapText="1"/>
    </xf>
    <xf numFmtId="0" fontId="8" fillId="0" borderId="78" xfId="46" applyFont="1" applyBorder="1" applyAlignment="1">
      <alignment horizontal="center" vertical="center"/>
    </xf>
    <xf numFmtId="0" fontId="8" fillId="0" borderId="76" xfId="46" applyFont="1" applyBorder="1" applyAlignment="1">
      <alignment horizontal="center" vertical="center"/>
    </xf>
    <xf numFmtId="0" fontId="8" fillId="0" borderId="76" xfId="46" applyFont="1" applyBorder="1" applyAlignment="1">
      <alignment horizontal="center" vertical="center" wrapText="1"/>
    </xf>
    <xf numFmtId="0" fontId="70" fillId="28" borderId="25" xfId="0" applyFont="1" applyFill="1" applyBorder="1" applyAlignment="1">
      <alignment horizontal="left"/>
    </xf>
    <xf numFmtId="0" fontId="3" fillId="0" borderId="17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3" fillId="0" borderId="69" xfId="0" applyFont="1" applyBorder="1" applyAlignment="1">
      <alignment horizontal="left" vertical="top" wrapText="1"/>
    </xf>
    <xf numFmtId="0" fontId="70" fillId="0" borderId="17" xfId="0" applyFont="1" applyBorder="1" applyAlignment="1">
      <alignment horizontal="left" vertical="top" wrapText="1"/>
    </xf>
    <xf numFmtId="0" fontId="70" fillId="0" borderId="24" xfId="0" applyFont="1" applyBorder="1" applyAlignment="1">
      <alignment horizontal="left" vertical="top" wrapText="1"/>
    </xf>
    <xf numFmtId="0" fontId="70" fillId="0" borderId="69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center" wrapText="1"/>
    </xf>
    <xf numFmtId="0" fontId="3" fillId="0" borderId="62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3" fillId="0" borderId="64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69" xfId="0" applyFont="1" applyBorder="1" applyAlignment="1">
      <alignment horizontal="left" vertical="top" wrapText="1"/>
    </xf>
    <xf numFmtId="0" fontId="3" fillId="28" borderId="10" xfId="0" applyFont="1" applyFill="1" applyBorder="1" applyAlignment="1">
      <alignment horizontal="left" vertical="top" wrapText="1"/>
    </xf>
    <xf numFmtId="0" fontId="3" fillId="28" borderId="12" xfId="0" applyFont="1" applyFill="1" applyBorder="1" applyAlignment="1">
      <alignment horizontal="left" vertical="top" wrapText="1"/>
    </xf>
    <xf numFmtId="0" fontId="3" fillId="28" borderId="85" xfId="0" applyFont="1" applyFill="1" applyBorder="1" applyAlignment="1">
      <alignment horizontal="left" vertical="top" wrapText="1"/>
    </xf>
    <xf numFmtId="0" fontId="5" fillId="0" borderId="42" xfId="0" applyFont="1" applyBorder="1" applyAlignment="1">
      <alignment horizontal="left"/>
    </xf>
    <xf numFmtId="0" fontId="5" fillId="0" borderId="39" xfId="0" applyFont="1" applyBorder="1" applyAlignment="1">
      <alignment horizontal="left"/>
    </xf>
    <xf numFmtId="0" fontId="5" fillId="0" borderId="66" xfId="0" applyFont="1" applyBorder="1" applyAlignment="1">
      <alignment horizontal="left"/>
    </xf>
    <xf numFmtId="0" fontId="3" fillId="28" borderId="17" xfId="0" applyFont="1" applyFill="1" applyBorder="1" applyAlignment="1">
      <alignment horizontal="left" vertical="top" wrapText="1"/>
    </xf>
    <xf numFmtId="0" fontId="3" fillId="28" borderId="24" xfId="0" applyFont="1" applyFill="1" applyBorder="1" applyAlignment="1">
      <alignment horizontal="left" vertical="top" wrapText="1"/>
    </xf>
    <xf numFmtId="0" fontId="3" fillId="28" borderId="69" xfId="0" applyFont="1" applyFill="1" applyBorder="1" applyAlignment="1">
      <alignment horizontal="left" vertical="top" wrapText="1"/>
    </xf>
    <xf numFmtId="0" fontId="5" fillId="0" borderId="29" xfId="0" applyFont="1" applyBorder="1" applyAlignment="1">
      <alignment horizontal="left"/>
    </xf>
    <xf numFmtId="0" fontId="5" fillId="0" borderId="114" xfId="0" applyFont="1" applyBorder="1" applyAlignment="1">
      <alignment horizontal="left"/>
    </xf>
    <xf numFmtId="0" fontId="5" fillId="0" borderId="65" xfId="0" applyFont="1" applyBorder="1" applyAlignment="1">
      <alignment horizontal="left"/>
    </xf>
    <xf numFmtId="0" fontId="5" fillId="0" borderId="11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7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69" xfId="0" applyFont="1" applyBorder="1" applyAlignment="1">
      <alignment horizontal="left"/>
    </xf>
    <xf numFmtId="0" fontId="3" fillId="28" borderId="17" xfId="0" applyFont="1" applyFill="1" applyBorder="1" applyAlignment="1">
      <alignment horizontal="left" vertical="center" wrapText="1"/>
    </xf>
    <xf numFmtId="0" fontId="3" fillId="28" borderId="24" xfId="0" applyFont="1" applyFill="1" applyBorder="1" applyAlignment="1">
      <alignment horizontal="left" vertical="center" wrapText="1"/>
    </xf>
    <xf numFmtId="0" fontId="3" fillId="28" borderId="69" xfId="0" applyFont="1" applyFill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top" wrapText="1"/>
    </xf>
    <xf numFmtId="0" fontId="5" fillId="0" borderId="114" xfId="0" applyFont="1" applyBorder="1" applyAlignment="1">
      <alignment horizontal="left" vertical="top" wrapText="1"/>
    </xf>
    <xf numFmtId="0" fontId="5" fillId="0" borderId="65" xfId="0" applyFont="1" applyBorder="1" applyAlignment="1">
      <alignment horizontal="left" vertical="top" wrapText="1"/>
    </xf>
    <xf numFmtId="0" fontId="5" fillId="0" borderId="6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5" fillId="0" borderId="64" xfId="0" applyFont="1" applyBorder="1" applyAlignment="1">
      <alignment horizontal="left" vertical="top" wrapText="1"/>
    </xf>
    <xf numFmtId="0" fontId="5" fillId="0" borderId="36" xfId="0" applyFont="1" applyBorder="1" applyAlignment="1">
      <alignment horizontal="left"/>
    </xf>
    <xf numFmtId="0" fontId="5" fillId="0" borderId="34" xfId="0" applyFont="1" applyBorder="1" applyAlignment="1">
      <alignment horizontal="left"/>
    </xf>
    <xf numFmtId="0" fontId="5" fillId="0" borderId="71" xfId="0" applyFont="1" applyBorder="1" applyAlignment="1">
      <alignment horizontal="left"/>
    </xf>
    <xf numFmtId="0" fontId="3" fillId="0" borderId="50" xfId="0" applyFont="1" applyBorder="1" applyAlignment="1">
      <alignment horizontal="left"/>
    </xf>
    <xf numFmtId="0" fontId="3" fillId="0" borderId="51" xfId="0" applyFont="1" applyBorder="1" applyAlignment="1">
      <alignment horizontal="left"/>
    </xf>
    <xf numFmtId="0" fontId="3" fillId="0" borderId="48" xfId="0" applyFont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3" fillId="0" borderId="45" xfId="0" applyFont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3" fontId="8" fillId="0" borderId="23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2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3" fillId="0" borderId="60" xfId="0" applyFont="1" applyBorder="1" applyAlignment="1">
      <alignment horizontal="center" vertical="center" wrapText="1"/>
    </xf>
    <xf numFmtId="3" fontId="4" fillId="0" borderId="23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3" fillId="0" borderId="52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4" fillId="0" borderId="0" xfId="44" applyNumberFormat="1" applyFont="1" applyFill="1" applyAlignment="1">
      <alignment horizontal="center"/>
    </xf>
    <xf numFmtId="0" fontId="14" fillId="0" borderId="45" xfId="0" applyNumberFormat="1" applyFont="1" applyBorder="1" applyAlignment="1">
      <alignment horizontal="center" vertical="center" wrapText="1"/>
    </xf>
    <xf numFmtId="0" fontId="14" fillId="0" borderId="60" xfId="0" applyNumberFormat="1" applyFont="1" applyBorder="1" applyAlignment="1">
      <alignment horizontal="center" vertical="center" wrapText="1"/>
    </xf>
    <xf numFmtId="0" fontId="14" fillId="0" borderId="29" xfId="0" applyNumberFormat="1" applyFont="1" applyBorder="1" applyAlignment="1">
      <alignment horizontal="center" vertical="center" wrapText="1"/>
    </xf>
    <xf numFmtId="0" fontId="14" fillId="0" borderId="61" xfId="0" applyNumberFormat="1" applyFont="1" applyBorder="1" applyAlignment="1">
      <alignment horizontal="center" vertical="center" wrapText="1"/>
    </xf>
    <xf numFmtId="0" fontId="0" fillId="0" borderId="42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66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68" xfId="0" applyBorder="1" applyAlignment="1">
      <alignment horizontal="left"/>
    </xf>
    <xf numFmtId="0" fontId="0" fillId="0" borderId="70" xfId="0" applyBorder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69" xfId="0" applyFont="1" applyBorder="1" applyAlignment="1">
      <alignment horizontal="left" vertical="top" wrapText="1"/>
    </xf>
    <xf numFmtId="0" fontId="4" fillId="0" borderId="42" xfId="0" applyFont="1" applyBorder="1" applyAlignment="1">
      <alignment horizontal="left"/>
    </xf>
    <xf numFmtId="0" fontId="4" fillId="0" borderId="39" xfId="0" applyFont="1" applyBorder="1" applyAlignment="1">
      <alignment horizontal="left"/>
    </xf>
    <xf numFmtId="0" fontId="4" fillId="0" borderId="66" xfId="0" applyFont="1" applyBorder="1" applyAlignment="1">
      <alignment horizontal="left"/>
    </xf>
    <xf numFmtId="0" fontId="2" fillId="0" borderId="25" xfId="0" applyFont="1" applyBorder="1" applyAlignment="1">
      <alignment horizontal="left"/>
    </xf>
    <xf numFmtId="0" fontId="4" fillId="0" borderId="122" xfId="0" applyFont="1" applyBorder="1" applyAlignment="1">
      <alignment horizontal="left"/>
    </xf>
    <xf numFmtId="0" fontId="4" fillId="0" borderId="110" xfId="0" applyFont="1" applyBorder="1" applyAlignment="1">
      <alignment horizontal="left"/>
    </xf>
    <xf numFmtId="0" fontId="4" fillId="0" borderId="123" xfId="0" applyFont="1" applyBorder="1" applyAlignment="1">
      <alignment horizontal="left"/>
    </xf>
    <xf numFmtId="0" fontId="4" fillId="0" borderId="107" xfId="0" applyFont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2" fillId="0" borderId="106" xfId="0" applyFont="1" applyBorder="1" applyAlignment="1">
      <alignment horizontal="left"/>
    </xf>
    <xf numFmtId="0" fontId="2" fillId="0" borderId="51" xfId="0" applyFont="1" applyBorder="1" applyAlignment="1">
      <alignment horizontal="left"/>
    </xf>
    <xf numFmtId="0" fontId="2" fillId="0" borderId="121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5" xfId="0" applyFont="1" applyBorder="1" applyAlignment="1">
      <alignment horizontal="center" vertical="center"/>
    </xf>
    <xf numFmtId="3" fontId="2" fillId="0" borderId="45" xfId="0" applyNumberFormat="1" applyFont="1" applyBorder="1" applyAlignment="1">
      <alignment horizontal="center" vertical="center" wrapText="1"/>
    </xf>
    <xf numFmtId="3" fontId="2" fillId="0" borderId="60" xfId="0" applyNumberFormat="1" applyFont="1" applyBorder="1" applyAlignment="1">
      <alignment horizontal="center" vertical="center" wrapText="1"/>
    </xf>
    <xf numFmtId="0" fontId="0" fillId="0" borderId="29" xfId="0" applyBorder="1" applyAlignment="1">
      <alignment horizontal="left"/>
    </xf>
    <xf numFmtId="0" fontId="0" fillId="0" borderId="114" xfId="0" applyBorder="1" applyAlignment="1">
      <alignment horizontal="left"/>
    </xf>
    <xf numFmtId="0" fontId="0" fillId="0" borderId="65" xfId="0" applyBorder="1" applyAlignment="1">
      <alignment horizontal="left"/>
    </xf>
    <xf numFmtId="0" fontId="0" fillId="0" borderId="43" xfId="0" applyBorder="1" applyAlignment="1">
      <alignment horizontal="left"/>
    </xf>
    <xf numFmtId="0" fontId="2" fillId="0" borderId="25" xfId="0" applyFont="1" applyBorder="1" applyAlignment="1">
      <alignment horizontal="left" vertical="top" wrapText="1"/>
    </xf>
    <xf numFmtId="0" fontId="0" fillId="0" borderId="40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71" xfId="0" applyBorder="1" applyAlignment="1">
      <alignment horizontal="left"/>
    </xf>
    <xf numFmtId="0" fontId="0" fillId="0" borderId="6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64" xfId="0" applyBorder="1" applyAlignment="1">
      <alignment horizontal="left"/>
    </xf>
    <xf numFmtId="0" fontId="55" fillId="0" borderId="124" xfId="50" applyFont="1" applyBorder="1" applyAlignment="1">
      <alignment horizontal="center" vertical="center"/>
    </xf>
    <xf numFmtId="0" fontId="55" fillId="0" borderId="125" xfId="50" applyFont="1" applyBorder="1" applyAlignment="1">
      <alignment horizontal="center" vertical="center"/>
    </xf>
    <xf numFmtId="0" fontId="55" fillId="0" borderId="126" xfId="50" applyFont="1" applyBorder="1" applyAlignment="1">
      <alignment horizontal="center" vertical="center"/>
    </xf>
    <xf numFmtId="0" fontId="55" fillId="0" borderId="69" xfId="50" applyFont="1" applyBorder="1" applyAlignment="1">
      <alignment horizontal="center" vertical="center"/>
    </xf>
    <xf numFmtId="0" fontId="64" fillId="0" borderId="26" xfId="50" quotePrefix="1" applyFont="1" applyBorder="1" applyAlignment="1">
      <alignment horizontal="center" vertical="center" wrapText="1"/>
    </xf>
    <xf numFmtId="0" fontId="64" fillId="0" borderId="55" xfId="50" quotePrefix="1" applyFont="1" applyBorder="1" applyAlignment="1">
      <alignment horizontal="center" vertical="center" wrapText="1"/>
    </xf>
    <xf numFmtId="0" fontId="64" fillId="0" borderId="46" xfId="50" applyFont="1" applyBorder="1" applyAlignment="1">
      <alignment horizontal="center" vertical="center"/>
    </xf>
    <xf numFmtId="0" fontId="64" fillId="0" borderId="56" xfId="50" applyFont="1" applyBorder="1" applyAlignment="1">
      <alignment horizontal="center" vertical="center"/>
    </xf>
    <xf numFmtId="0" fontId="64" fillId="0" borderId="47" xfId="50" applyFont="1" applyBorder="1" applyAlignment="1">
      <alignment horizontal="center" vertical="center"/>
    </xf>
    <xf numFmtId="0" fontId="64" fillId="0" borderId="58" xfId="50" applyFont="1" applyBorder="1" applyAlignment="1">
      <alignment horizontal="center" vertical="center"/>
    </xf>
    <xf numFmtId="0" fontId="54" fillId="0" borderId="0" xfId="50" applyFont="1" applyBorder="1" applyAlignment="1">
      <alignment horizontal="right"/>
    </xf>
    <xf numFmtId="0" fontId="64" fillId="0" borderId="127" xfId="50" applyFont="1" applyBorder="1" applyAlignment="1">
      <alignment horizontal="center" vertical="center"/>
    </xf>
    <xf numFmtId="0" fontId="64" fillId="0" borderId="108" xfId="50" applyFont="1" applyBorder="1" applyAlignment="1">
      <alignment horizontal="center" vertical="center"/>
    </xf>
    <xf numFmtId="0" fontId="74" fillId="0" borderId="0" xfId="42" applyFont="1" applyAlignment="1">
      <alignment horizontal="center" vertical="center" wrapText="1"/>
    </xf>
    <xf numFmtId="0" fontId="74" fillId="0" borderId="0" xfId="42" applyFont="1" applyAlignment="1">
      <alignment horizontal="center" vertical="center"/>
    </xf>
    <xf numFmtId="0" fontId="76" fillId="0" borderId="29" xfId="51" applyFont="1" applyFill="1" applyBorder="1" applyAlignment="1">
      <alignment horizontal="center" vertical="center"/>
    </xf>
    <xf numFmtId="0" fontId="76" fillId="0" borderId="61" xfId="51" applyFont="1" applyFill="1" applyBorder="1" applyAlignment="1">
      <alignment horizontal="center" vertical="center"/>
    </xf>
    <xf numFmtId="0" fontId="76" fillId="0" borderId="28" xfId="51" applyFont="1" applyFill="1" applyBorder="1" applyAlignment="1">
      <alignment horizontal="center" vertical="center" wrapText="1"/>
    </xf>
    <xf numFmtId="0" fontId="76" fillId="0" borderId="54" xfId="51" applyFont="1" applyFill="1" applyBorder="1" applyAlignment="1">
      <alignment horizontal="center" vertical="center"/>
    </xf>
    <xf numFmtId="0" fontId="76" fillId="0" borderId="28" xfId="51" applyFont="1" applyFill="1" applyBorder="1" applyAlignment="1">
      <alignment horizontal="center" vertical="center"/>
    </xf>
    <xf numFmtId="0" fontId="76" fillId="0" borderId="54" xfId="51" applyFont="1" applyFill="1" applyBorder="1" applyAlignment="1">
      <alignment horizontal="center" vertical="center" wrapText="1"/>
    </xf>
    <xf numFmtId="3" fontId="75" fillId="0" borderId="49" xfId="51" applyNumberFormat="1" applyFont="1" applyFill="1" applyBorder="1" applyAlignment="1">
      <alignment horizontal="right" vertical="center"/>
    </xf>
    <xf numFmtId="3" fontId="75" fillId="0" borderId="109" xfId="51" applyNumberFormat="1" applyFont="1" applyFill="1" applyBorder="1" applyAlignment="1">
      <alignment horizontal="right" vertical="center"/>
    </xf>
    <xf numFmtId="0" fontId="81" fillId="0" borderId="28" xfId="51" applyFont="1" applyFill="1" applyBorder="1" applyAlignment="1">
      <alignment horizontal="center" vertical="center"/>
    </xf>
    <xf numFmtId="0" fontId="81" fillId="0" borderId="54" xfId="51" applyFont="1" applyFill="1" applyBorder="1" applyAlignment="1">
      <alignment horizontal="center" vertical="center"/>
    </xf>
    <xf numFmtId="0" fontId="81" fillId="0" borderId="28" xfId="51" applyFont="1" applyFill="1" applyBorder="1" applyAlignment="1">
      <alignment horizontal="center" vertical="center" wrapText="1"/>
    </xf>
    <xf numFmtId="0" fontId="81" fillId="0" borderId="30" xfId="51" applyFont="1" applyFill="1" applyBorder="1" applyAlignment="1">
      <alignment horizontal="center" vertical="center" wrapText="1"/>
    </xf>
    <xf numFmtId="0" fontId="81" fillId="0" borderId="32" xfId="51" applyFont="1" applyFill="1" applyBorder="1" applyAlignment="1">
      <alignment horizontal="center" vertical="center" wrapText="1"/>
    </xf>
    <xf numFmtId="0" fontId="81" fillId="0" borderId="53" xfId="51" applyFont="1" applyFill="1" applyBorder="1" applyAlignment="1">
      <alignment horizontal="center" vertical="center" wrapText="1"/>
    </xf>
    <xf numFmtId="0" fontId="81" fillId="0" borderId="63" xfId="51" applyFont="1" applyFill="1" applyBorder="1" applyAlignment="1">
      <alignment horizontal="center" vertical="center" wrapText="1"/>
    </xf>
    <xf numFmtId="3" fontId="75" fillId="0" borderId="37" xfId="51" applyNumberFormat="1" applyFont="1" applyFill="1" applyBorder="1" applyAlignment="1">
      <alignment horizontal="right" vertical="center"/>
    </xf>
    <xf numFmtId="3" fontId="75" fillId="0" borderId="111" xfId="51" applyNumberFormat="1" applyFont="1" applyFill="1" applyBorder="1" applyAlignment="1">
      <alignment horizontal="right" vertical="center"/>
    </xf>
    <xf numFmtId="3" fontId="75" fillId="0" borderId="42" xfId="51" applyNumberFormat="1" applyFont="1" applyFill="1" applyBorder="1" applyAlignment="1">
      <alignment horizontal="center" vertical="center"/>
    </xf>
    <xf numFmtId="3" fontId="75" fillId="0" borderId="66" xfId="51" applyNumberFormat="1" applyFont="1" applyFill="1" applyBorder="1" applyAlignment="1">
      <alignment horizontal="center" vertical="center"/>
    </xf>
    <xf numFmtId="3" fontId="75" fillId="31" borderId="17" xfId="42" applyNumberFormat="1" applyFont="1" applyFill="1" applyBorder="1" applyAlignment="1">
      <alignment horizontal="center" vertical="center"/>
    </xf>
    <xf numFmtId="3" fontId="75" fillId="31" borderId="69" xfId="42" applyNumberFormat="1" applyFont="1" applyFill="1" applyBorder="1" applyAlignment="1">
      <alignment horizontal="center" vertical="center"/>
    </xf>
    <xf numFmtId="3" fontId="75" fillId="0" borderId="41" xfId="51" applyNumberFormat="1" applyFont="1" applyFill="1" applyBorder="1" applyAlignment="1">
      <alignment horizontal="right" vertical="center"/>
    </xf>
    <xf numFmtId="3" fontId="75" fillId="0" borderId="38" xfId="51" applyNumberFormat="1" applyFont="1" applyFill="1" applyBorder="1" applyAlignment="1">
      <alignment horizontal="right" vertical="center"/>
    </xf>
    <xf numFmtId="0" fontId="81" fillId="0" borderId="65" xfId="51" applyFont="1" applyFill="1" applyBorder="1" applyAlignment="1">
      <alignment horizontal="center" vertical="center" wrapText="1"/>
    </xf>
    <xf numFmtId="0" fontId="81" fillId="0" borderId="117" xfId="51" applyFont="1" applyFill="1" applyBorder="1" applyAlignment="1">
      <alignment horizontal="center" vertical="center"/>
    </xf>
    <xf numFmtId="0" fontId="76" fillId="0" borderId="65" xfId="51" applyFont="1" applyFill="1" applyBorder="1" applyAlignment="1">
      <alignment horizontal="center" vertical="center" wrapText="1"/>
    </xf>
    <xf numFmtId="0" fontId="76" fillId="0" borderId="117" xfId="51" applyFont="1" applyFill="1" applyBorder="1" applyAlignment="1">
      <alignment horizontal="center" vertical="center" wrapText="1"/>
    </xf>
  </cellXfs>
  <cellStyles count="57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Ezres" xfId="26" builtinId="3"/>
    <cellStyle name="Ezres 2" xfId="27"/>
    <cellStyle name="Ezres 3" xfId="28"/>
    <cellStyle name="Figyelmeztetés" xfId="29" builtinId="11" customBuiltin="1"/>
    <cellStyle name="Hivatkozott cella" xfId="30" builtinId="24" customBuiltin="1"/>
    <cellStyle name="Jegyzet" xfId="31" builtinId="10" customBuiltin="1"/>
    <cellStyle name="Jelölőszín (1)" xfId="32" builtinId="29" customBuiltin="1"/>
    <cellStyle name="Jelölőszín (2)" xfId="33" builtinId="33" customBuiltin="1"/>
    <cellStyle name="Jelölőszín (3)" xfId="34" builtinId="37" customBuiltin="1"/>
    <cellStyle name="Jelölőszín (4)" xfId="35" builtinId="41" customBuiltin="1"/>
    <cellStyle name="Jelölőszín (5)" xfId="36" builtinId="45" customBuiltin="1"/>
    <cellStyle name="Jelölőszín (6)" xfId="37" builtinId="49" customBuiltin="1"/>
    <cellStyle name="Jó" xfId="38" builtinId="26" customBuiltin="1"/>
    <cellStyle name="Kimenet" xfId="39" builtinId="21" customBuiltin="1"/>
    <cellStyle name="Magyarázó szöveg" xfId="40" builtinId="53" customBuiltin="1"/>
    <cellStyle name="Normál" xfId="0" builtinId="0"/>
    <cellStyle name="Normál 2" xfId="41"/>
    <cellStyle name="Normál 3" xfId="42"/>
    <cellStyle name="Normál 4" xfId="43"/>
    <cellStyle name="Normál_1 számú melléklet" xfId="44"/>
    <cellStyle name="Normál_2002.I .lévi beszámoló" xfId="45"/>
    <cellStyle name="Normál_címrend szerinti részletezett bevételek - kiadásoklétszámmal3 sz melléklet-2" xfId="46"/>
    <cellStyle name="Normál_Egysz.besz. költsv. minta 2005" xfId="47"/>
    <cellStyle name="Normál_következő éveket terhelő2003" xfId="48"/>
    <cellStyle name="Normál_KVRENMUNKA" xfId="49"/>
    <cellStyle name="Normál_minta" xfId="50"/>
    <cellStyle name="Normál_vagyonkimutatás" xfId="51"/>
    <cellStyle name="Összesen" xfId="52" builtinId="25" customBuiltin="1"/>
    <cellStyle name="Rossz" xfId="53" builtinId="27" customBuiltin="1"/>
    <cellStyle name="Semleges" xfId="54" builtinId="28" customBuiltin="1"/>
    <cellStyle name="Számítás" xfId="55" builtinId="22" customBuiltin="1"/>
    <cellStyle name="Százalék" xfId="56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0"/>
  <sheetViews>
    <sheetView topLeftCell="A34" workbookViewId="0">
      <selection activeCell="N38" sqref="N38"/>
    </sheetView>
  </sheetViews>
  <sheetFormatPr defaultRowHeight="12.75"/>
  <cols>
    <col min="1" max="1" width="2.85546875" style="178" customWidth="1"/>
    <col min="2" max="2" width="3.140625" style="25" customWidth="1"/>
    <col min="3" max="5" width="9.140625" style="25"/>
    <col min="6" max="6" width="17" style="25" customWidth="1"/>
    <col min="7" max="9" width="10.7109375" style="141" customWidth="1"/>
    <col min="10" max="11" width="10.7109375" style="25" customWidth="1"/>
    <col min="12" max="12" width="10.5703125" style="25" customWidth="1"/>
    <col min="13" max="16384" width="9.140625" style="25"/>
  </cols>
  <sheetData>
    <row r="1" spans="1:13" s="137" customFormat="1" ht="15.75">
      <c r="A1" s="813" t="s">
        <v>522</v>
      </c>
      <c r="B1" s="813"/>
      <c r="C1" s="813"/>
      <c r="D1" s="813"/>
      <c r="E1" s="813"/>
      <c r="F1" s="813"/>
      <c r="G1" s="813"/>
      <c r="H1" s="813"/>
      <c r="I1" s="813"/>
      <c r="J1" s="813"/>
      <c r="K1" s="136"/>
    </row>
    <row r="2" spans="1:13" s="137" customFormat="1" ht="9" customHeight="1">
      <c r="A2" s="138"/>
      <c r="B2" s="26"/>
      <c r="C2" s="26"/>
      <c r="D2" s="26"/>
      <c r="E2" s="26"/>
      <c r="F2" s="26"/>
      <c r="G2" s="139"/>
      <c r="H2" s="139"/>
      <c r="I2" s="139"/>
    </row>
    <row r="3" spans="1:13" ht="13.5" customHeight="1" thickBot="1">
      <c r="A3" s="25"/>
      <c r="B3" s="140"/>
      <c r="J3" s="812" t="s">
        <v>36</v>
      </c>
      <c r="K3" s="812"/>
      <c r="L3" s="812"/>
    </row>
    <row r="4" spans="1:13" s="142" customFormat="1" ht="36.75" customHeight="1" thickBot="1">
      <c r="A4" s="800" t="s">
        <v>64</v>
      </c>
      <c r="B4" s="801"/>
      <c r="C4" s="801"/>
      <c r="D4" s="801"/>
      <c r="E4" s="801"/>
      <c r="F4" s="802"/>
      <c r="G4" s="780" t="s">
        <v>22</v>
      </c>
      <c r="H4" s="781"/>
      <c r="I4" s="782"/>
      <c r="J4" s="783" t="s">
        <v>65</v>
      </c>
      <c r="K4" s="781"/>
      <c r="L4" s="784"/>
    </row>
    <row r="5" spans="1:13" s="142" customFormat="1" ht="16.5" customHeight="1" thickBot="1">
      <c r="A5" s="803"/>
      <c r="B5" s="804"/>
      <c r="C5" s="804"/>
      <c r="D5" s="804"/>
      <c r="E5" s="804"/>
      <c r="F5" s="805"/>
      <c r="G5" s="143" t="s">
        <v>66</v>
      </c>
      <c r="H5" s="143" t="s">
        <v>67</v>
      </c>
      <c r="I5" s="143" t="s">
        <v>305</v>
      </c>
      <c r="J5" s="143" t="s">
        <v>66</v>
      </c>
      <c r="K5" s="343" t="s">
        <v>112</v>
      </c>
      <c r="L5" s="144" t="s">
        <v>305</v>
      </c>
    </row>
    <row r="6" spans="1:13" ht="13.5" thickBot="1">
      <c r="A6" s="814">
        <v>1</v>
      </c>
      <c r="B6" s="815"/>
      <c r="C6" s="815"/>
      <c r="D6" s="815"/>
      <c r="E6" s="815"/>
      <c r="F6" s="816"/>
      <c r="G6" s="145">
        <v>4</v>
      </c>
      <c r="H6" s="145">
        <v>5</v>
      </c>
      <c r="I6" s="342">
        <v>6</v>
      </c>
      <c r="J6" s="146">
        <v>7</v>
      </c>
      <c r="K6" s="340">
        <v>8</v>
      </c>
      <c r="L6" s="147">
        <v>9</v>
      </c>
    </row>
    <row r="7" spans="1:13" s="137" customFormat="1" ht="16.5" customHeight="1" thickBot="1">
      <c r="A7" s="148"/>
      <c r="B7" s="28" t="s">
        <v>20</v>
      </c>
      <c r="C7" s="796" t="s">
        <v>16</v>
      </c>
      <c r="D7" s="796"/>
      <c r="E7" s="796"/>
      <c r="F7" s="797"/>
      <c r="G7" s="91">
        <v>5058</v>
      </c>
      <c r="H7" s="91">
        <v>5058</v>
      </c>
      <c r="I7" s="91">
        <v>4954</v>
      </c>
      <c r="J7" s="91">
        <v>5058</v>
      </c>
      <c r="K7" s="91">
        <v>5058</v>
      </c>
      <c r="L7" s="91">
        <v>4954</v>
      </c>
    </row>
    <row r="8" spans="1:13" ht="16.5" customHeight="1">
      <c r="A8" s="96"/>
      <c r="B8" s="149"/>
      <c r="C8" s="810" t="s">
        <v>68</v>
      </c>
      <c r="D8" s="810"/>
      <c r="E8" s="810"/>
      <c r="F8" s="811"/>
      <c r="G8" s="150">
        <v>50</v>
      </c>
      <c r="H8" s="150">
        <v>50</v>
      </c>
      <c r="I8" s="150">
        <v>49</v>
      </c>
      <c r="J8" s="150">
        <v>50</v>
      </c>
      <c r="K8" s="150">
        <v>50</v>
      </c>
      <c r="L8" s="150">
        <v>49</v>
      </c>
    </row>
    <row r="9" spans="1:13" ht="16.5" customHeight="1">
      <c r="A9" s="96"/>
      <c r="B9" s="152"/>
      <c r="C9" s="785" t="s">
        <v>69</v>
      </c>
      <c r="D9" s="785"/>
      <c r="E9" s="785"/>
      <c r="F9" s="786"/>
      <c r="G9" s="59">
        <v>4130</v>
      </c>
      <c r="H9" s="59">
        <v>4130</v>
      </c>
      <c r="I9" s="59">
        <v>3991</v>
      </c>
      <c r="J9" s="59">
        <v>4130</v>
      </c>
      <c r="K9" s="59">
        <v>4130</v>
      </c>
      <c r="L9" s="59">
        <v>3991</v>
      </c>
    </row>
    <row r="10" spans="1:13" ht="16.5" customHeight="1">
      <c r="A10" s="96"/>
      <c r="B10" s="154"/>
      <c r="C10" s="785" t="s">
        <v>70</v>
      </c>
      <c r="D10" s="785"/>
      <c r="E10" s="785"/>
      <c r="F10" s="786"/>
      <c r="G10" s="58">
        <v>878</v>
      </c>
      <c r="H10" s="58">
        <v>878</v>
      </c>
      <c r="I10" s="58">
        <v>893</v>
      </c>
      <c r="J10" s="58">
        <v>878</v>
      </c>
      <c r="K10" s="58">
        <v>878</v>
      </c>
      <c r="L10" s="58">
        <v>893</v>
      </c>
    </row>
    <row r="11" spans="1:13" ht="16.5" customHeight="1" thickBot="1">
      <c r="A11" s="96"/>
      <c r="B11" s="155"/>
      <c r="C11" s="798" t="s">
        <v>71</v>
      </c>
      <c r="D11" s="798"/>
      <c r="E11" s="798"/>
      <c r="F11" s="799"/>
      <c r="G11" s="156"/>
      <c r="H11" s="348"/>
      <c r="I11" s="157">
        <v>21</v>
      </c>
      <c r="J11" s="156"/>
      <c r="K11" s="348"/>
      <c r="L11" s="157">
        <v>21</v>
      </c>
    </row>
    <row r="12" spans="1:13" ht="16.5" customHeight="1" thickBot="1">
      <c r="A12" s="96"/>
      <c r="B12" s="158" t="s">
        <v>21</v>
      </c>
      <c r="C12" s="796" t="s">
        <v>72</v>
      </c>
      <c r="D12" s="796"/>
      <c r="E12" s="796"/>
      <c r="F12" s="797"/>
      <c r="G12" s="91">
        <v>70131</v>
      </c>
      <c r="H12" s="344">
        <v>73046</v>
      </c>
      <c r="I12" s="91">
        <v>73046</v>
      </c>
      <c r="J12" s="91">
        <v>70131</v>
      </c>
      <c r="K12" s="344">
        <v>73046</v>
      </c>
      <c r="L12" s="91">
        <v>73046</v>
      </c>
      <c r="M12" s="137"/>
    </row>
    <row r="13" spans="1:13" ht="16.5" customHeight="1">
      <c r="A13" s="96"/>
      <c r="B13" s="159"/>
      <c r="C13" s="794" t="s">
        <v>19</v>
      </c>
      <c r="D13" s="794"/>
      <c r="E13" s="794"/>
      <c r="F13" s="795"/>
      <c r="G13" s="58">
        <v>16000</v>
      </c>
      <c r="H13" s="348">
        <v>18869</v>
      </c>
      <c r="I13" s="157">
        <v>18869</v>
      </c>
      <c r="J13" s="58">
        <v>16000</v>
      </c>
      <c r="K13" s="348">
        <v>18869</v>
      </c>
      <c r="L13" s="157">
        <v>18869</v>
      </c>
    </row>
    <row r="14" spans="1:13" ht="16.5" customHeight="1">
      <c r="A14" s="96"/>
      <c r="B14" s="160"/>
      <c r="C14" s="785" t="s">
        <v>5</v>
      </c>
      <c r="D14" s="785"/>
      <c r="E14" s="785"/>
      <c r="F14" s="786"/>
      <c r="G14" s="58">
        <v>52996</v>
      </c>
      <c r="H14" s="347">
        <v>52928</v>
      </c>
      <c r="I14" s="153">
        <v>52928</v>
      </c>
      <c r="J14" s="58">
        <v>52996</v>
      </c>
      <c r="K14" s="347">
        <v>52928</v>
      </c>
      <c r="L14" s="153">
        <v>52928</v>
      </c>
    </row>
    <row r="15" spans="1:13" ht="16.5" customHeight="1" thickBot="1">
      <c r="A15" s="96"/>
      <c r="B15" s="161"/>
      <c r="C15" s="798" t="s">
        <v>73</v>
      </c>
      <c r="D15" s="798"/>
      <c r="E15" s="798"/>
      <c r="F15" s="799"/>
      <c r="G15" s="58">
        <v>1135</v>
      </c>
      <c r="H15" s="348">
        <v>1249</v>
      </c>
      <c r="I15" s="157">
        <v>1249</v>
      </c>
      <c r="J15" s="58">
        <v>1135</v>
      </c>
      <c r="K15" s="348">
        <v>1249</v>
      </c>
      <c r="L15" s="157">
        <v>1249</v>
      </c>
    </row>
    <row r="16" spans="1:13" s="137" customFormat="1" ht="16.5" customHeight="1" thickBot="1">
      <c r="A16" s="148"/>
      <c r="B16" s="28" t="s">
        <v>35</v>
      </c>
      <c r="C16" s="796" t="s">
        <v>74</v>
      </c>
      <c r="D16" s="796"/>
      <c r="E16" s="796"/>
      <c r="F16" s="797"/>
      <c r="G16" s="91">
        <v>50916</v>
      </c>
      <c r="H16" s="91">
        <v>75401</v>
      </c>
      <c r="I16" s="91">
        <v>75401</v>
      </c>
      <c r="J16" s="91">
        <v>50916</v>
      </c>
      <c r="K16" s="91">
        <v>75401</v>
      </c>
      <c r="L16" s="91">
        <v>75401</v>
      </c>
    </row>
    <row r="17" spans="1:12" ht="16.5" customHeight="1">
      <c r="A17" s="96"/>
      <c r="B17" s="162"/>
      <c r="C17" s="794" t="s">
        <v>75</v>
      </c>
      <c r="D17" s="794"/>
      <c r="E17" s="794"/>
      <c r="F17" s="795"/>
      <c r="G17" s="58">
        <v>50465</v>
      </c>
      <c r="H17" s="150">
        <v>51724</v>
      </c>
      <c r="I17" s="157">
        <v>51724</v>
      </c>
      <c r="J17" s="58">
        <v>50465</v>
      </c>
      <c r="K17" s="150">
        <v>51724</v>
      </c>
      <c r="L17" s="157">
        <v>51724</v>
      </c>
    </row>
    <row r="18" spans="1:12" ht="16.5" customHeight="1">
      <c r="A18" s="96"/>
      <c r="B18" s="163"/>
      <c r="C18" s="785" t="s">
        <v>76</v>
      </c>
      <c r="D18" s="785"/>
      <c r="E18" s="785"/>
      <c r="F18" s="786"/>
      <c r="G18" s="58"/>
      <c r="H18" s="347">
        <v>609</v>
      </c>
      <c r="I18" s="153">
        <v>609</v>
      </c>
      <c r="J18" s="58"/>
      <c r="K18" s="347">
        <v>609</v>
      </c>
      <c r="L18" s="153">
        <v>609</v>
      </c>
    </row>
    <row r="19" spans="1:12" ht="16.5" customHeight="1">
      <c r="A19" s="96"/>
      <c r="B19" s="163"/>
      <c r="C19" s="785" t="s">
        <v>306</v>
      </c>
      <c r="D19" s="785"/>
      <c r="E19" s="785"/>
      <c r="F19" s="786"/>
      <c r="G19" s="58"/>
      <c r="H19" s="347">
        <v>9843</v>
      </c>
      <c r="I19" s="153">
        <v>9843</v>
      </c>
      <c r="J19" s="58"/>
      <c r="K19" s="347">
        <v>9843</v>
      </c>
      <c r="L19" s="153">
        <v>9843</v>
      </c>
    </row>
    <row r="20" spans="1:12" ht="16.5" customHeight="1" thickBot="1">
      <c r="A20" s="96"/>
      <c r="B20" s="164"/>
      <c r="C20" s="785" t="s">
        <v>77</v>
      </c>
      <c r="D20" s="785"/>
      <c r="E20" s="785"/>
      <c r="F20" s="786"/>
      <c r="G20" s="110">
        <v>451</v>
      </c>
      <c r="H20" s="348">
        <v>13225</v>
      </c>
      <c r="I20" s="165">
        <v>13225</v>
      </c>
      <c r="J20" s="110">
        <v>451</v>
      </c>
      <c r="K20" s="348">
        <v>13225</v>
      </c>
      <c r="L20" s="165">
        <v>13225</v>
      </c>
    </row>
    <row r="21" spans="1:12" s="137" customFormat="1" ht="16.5" customHeight="1" thickBot="1">
      <c r="A21" s="148"/>
      <c r="B21" s="28" t="s">
        <v>50</v>
      </c>
      <c r="C21" s="796" t="s">
        <v>7</v>
      </c>
      <c r="D21" s="796"/>
      <c r="E21" s="796"/>
      <c r="F21" s="797"/>
      <c r="G21" s="91">
        <v>335</v>
      </c>
      <c r="H21" s="344">
        <v>7956</v>
      </c>
      <c r="I21" s="94">
        <v>8118</v>
      </c>
      <c r="J21" s="91">
        <v>335</v>
      </c>
      <c r="K21" s="344">
        <v>7956</v>
      </c>
      <c r="L21" s="94">
        <v>8118</v>
      </c>
    </row>
    <row r="22" spans="1:12" ht="16.5" customHeight="1">
      <c r="A22" s="96"/>
      <c r="B22" s="149"/>
      <c r="C22" s="810" t="s">
        <v>78</v>
      </c>
      <c r="D22" s="810"/>
      <c r="E22" s="810"/>
      <c r="F22" s="811"/>
      <c r="G22" s="58"/>
      <c r="H22" s="348"/>
      <c r="I22" s="151"/>
      <c r="J22" s="58"/>
      <c r="K22" s="348"/>
      <c r="L22" s="151"/>
    </row>
    <row r="23" spans="1:12" ht="16.5" customHeight="1">
      <c r="A23" s="96"/>
      <c r="B23" s="152"/>
      <c r="C23" s="785" t="s">
        <v>27</v>
      </c>
      <c r="D23" s="785"/>
      <c r="E23" s="785"/>
      <c r="F23" s="786"/>
      <c r="G23" s="110"/>
      <c r="H23" s="59"/>
      <c r="I23" s="153"/>
      <c r="J23" s="110"/>
      <c r="K23" s="59"/>
      <c r="L23" s="153"/>
    </row>
    <row r="24" spans="1:12" ht="16.5" customHeight="1" thickBot="1">
      <c r="A24" s="96"/>
      <c r="B24" s="161"/>
      <c r="C24" s="785" t="s">
        <v>79</v>
      </c>
      <c r="D24" s="785"/>
      <c r="E24" s="785"/>
      <c r="F24" s="786"/>
      <c r="G24" s="279">
        <v>335</v>
      </c>
      <c r="H24" s="349">
        <v>7956</v>
      </c>
      <c r="I24" s="165">
        <v>8118</v>
      </c>
      <c r="J24" s="279">
        <v>335</v>
      </c>
      <c r="K24" s="349">
        <v>7956</v>
      </c>
      <c r="L24" s="165">
        <v>8118</v>
      </c>
    </row>
    <row r="25" spans="1:12" s="137" customFormat="1" ht="16.5" customHeight="1" thickBot="1">
      <c r="A25" s="148"/>
      <c r="B25" s="28" t="s">
        <v>53</v>
      </c>
      <c r="C25" s="796" t="s">
        <v>80</v>
      </c>
      <c r="D25" s="796"/>
      <c r="E25" s="796"/>
      <c r="F25" s="797"/>
      <c r="G25" s="91">
        <v>19735</v>
      </c>
      <c r="H25" s="344">
        <v>22349</v>
      </c>
      <c r="I25" s="91">
        <v>22775</v>
      </c>
      <c r="J25" s="91">
        <v>19735</v>
      </c>
      <c r="K25" s="344">
        <v>22349</v>
      </c>
      <c r="L25" s="91">
        <v>22775</v>
      </c>
    </row>
    <row r="26" spans="1:12" ht="16.5" customHeight="1">
      <c r="A26" s="96"/>
      <c r="B26" s="149"/>
      <c r="C26" s="810" t="s">
        <v>81</v>
      </c>
      <c r="D26" s="810"/>
      <c r="E26" s="810"/>
      <c r="F26" s="811"/>
      <c r="G26" s="289">
        <v>19735</v>
      </c>
      <c r="H26" s="350">
        <v>22349</v>
      </c>
      <c r="I26" s="151">
        <v>21702</v>
      </c>
      <c r="J26" s="289">
        <v>19735</v>
      </c>
      <c r="K26" s="350">
        <v>22349</v>
      </c>
      <c r="L26" s="151">
        <v>21702</v>
      </c>
    </row>
    <row r="27" spans="1:12" ht="16.5" customHeight="1">
      <c r="A27" s="96"/>
      <c r="B27" s="152"/>
      <c r="C27" s="785" t="s">
        <v>82</v>
      </c>
      <c r="D27" s="785"/>
      <c r="E27" s="785"/>
      <c r="F27" s="786"/>
      <c r="G27" s="58"/>
      <c r="H27" s="59"/>
      <c r="I27" s="153"/>
      <c r="J27" s="58"/>
      <c r="K27" s="59"/>
      <c r="L27" s="153"/>
    </row>
    <row r="28" spans="1:12" ht="16.5" customHeight="1" thickBot="1">
      <c r="A28" s="96"/>
      <c r="B28" s="161"/>
      <c r="C28" s="806" t="s">
        <v>83</v>
      </c>
      <c r="D28" s="806"/>
      <c r="E28" s="806"/>
      <c r="F28" s="807"/>
      <c r="G28" s="60"/>
      <c r="H28" s="348"/>
      <c r="I28" s="165">
        <v>1073</v>
      </c>
      <c r="J28" s="60"/>
      <c r="K28" s="348"/>
      <c r="L28" s="165">
        <v>1073</v>
      </c>
    </row>
    <row r="29" spans="1:12" ht="24" customHeight="1" thickBot="1">
      <c r="A29" s="96"/>
      <c r="B29" s="28" t="s">
        <v>84</v>
      </c>
      <c r="C29" s="808" t="s">
        <v>85</v>
      </c>
      <c r="D29" s="808"/>
      <c r="E29" s="808"/>
      <c r="F29" s="809"/>
      <c r="G29" s="91"/>
      <c r="H29" s="344"/>
      <c r="I29" s="94">
        <v>84</v>
      </c>
      <c r="J29" s="91"/>
      <c r="K29" s="344"/>
      <c r="L29" s="94">
        <v>84</v>
      </c>
    </row>
    <row r="30" spans="1:12" ht="16.5" customHeight="1">
      <c r="A30" s="96"/>
      <c r="B30" s="149"/>
      <c r="C30" s="810" t="s">
        <v>86</v>
      </c>
      <c r="D30" s="810"/>
      <c r="E30" s="810"/>
      <c r="F30" s="811"/>
      <c r="G30" s="150"/>
      <c r="H30" s="345"/>
      <c r="I30" s="151">
        <v>84</v>
      </c>
      <c r="J30" s="150"/>
      <c r="K30" s="345"/>
      <c r="L30" s="151">
        <v>84</v>
      </c>
    </row>
    <row r="31" spans="1:12" ht="16.5" customHeight="1" thickBot="1">
      <c r="A31" s="96"/>
      <c r="B31" s="166"/>
      <c r="C31" s="806" t="s">
        <v>87</v>
      </c>
      <c r="D31" s="806"/>
      <c r="E31" s="806"/>
      <c r="F31" s="807"/>
      <c r="G31" s="156"/>
      <c r="H31" s="172"/>
      <c r="I31" s="167"/>
      <c r="J31" s="156"/>
      <c r="K31" s="172"/>
      <c r="L31" s="167"/>
    </row>
    <row r="32" spans="1:12" s="137" customFormat="1" ht="24" customHeight="1" thickBot="1">
      <c r="A32" s="148"/>
      <c r="B32" s="28" t="s">
        <v>88</v>
      </c>
      <c r="C32" s="808" t="s">
        <v>89</v>
      </c>
      <c r="D32" s="808"/>
      <c r="E32" s="808"/>
      <c r="F32" s="809"/>
      <c r="G32" s="91"/>
      <c r="H32" s="344"/>
      <c r="I32" s="94"/>
      <c r="J32" s="91"/>
      <c r="K32" s="344"/>
      <c r="L32" s="94"/>
    </row>
    <row r="33" spans="1:12" ht="16.5" customHeight="1">
      <c r="A33" s="96"/>
      <c r="B33" s="149"/>
      <c r="C33" s="810" t="s">
        <v>307</v>
      </c>
      <c r="D33" s="810"/>
      <c r="E33" s="810"/>
      <c r="F33" s="811"/>
      <c r="G33" s="58"/>
      <c r="H33" s="348"/>
      <c r="I33" s="151"/>
      <c r="J33" s="58"/>
      <c r="K33" s="348"/>
      <c r="L33" s="151"/>
    </row>
    <row r="34" spans="1:12" ht="16.5" customHeight="1" thickBot="1">
      <c r="A34" s="96"/>
      <c r="B34" s="166"/>
      <c r="C34" s="806" t="s">
        <v>308</v>
      </c>
      <c r="D34" s="806"/>
      <c r="E34" s="806"/>
      <c r="F34" s="807"/>
      <c r="G34" s="60"/>
      <c r="H34" s="352"/>
      <c r="I34" s="167"/>
      <c r="J34" s="60"/>
      <c r="K34" s="352"/>
      <c r="L34" s="167"/>
    </row>
    <row r="35" spans="1:12" s="137" customFormat="1" ht="16.5" customHeight="1" thickBot="1">
      <c r="A35" s="148"/>
      <c r="B35" s="28" t="s">
        <v>90</v>
      </c>
      <c r="C35" s="796" t="s">
        <v>91</v>
      </c>
      <c r="D35" s="796"/>
      <c r="E35" s="796"/>
      <c r="F35" s="797"/>
      <c r="G35" s="91"/>
      <c r="H35" s="344"/>
      <c r="I35" s="94"/>
      <c r="J35" s="91"/>
      <c r="K35" s="344"/>
      <c r="L35" s="94"/>
    </row>
    <row r="36" spans="1:12" ht="16.5" customHeight="1" thickBot="1">
      <c r="A36" s="168" t="s">
        <v>92</v>
      </c>
      <c r="B36" s="787" t="s">
        <v>93</v>
      </c>
      <c r="C36" s="788"/>
      <c r="D36" s="788"/>
      <c r="E36" s="788"/>
      <c r="F36" s="789"/>
      <c r="G36" s="169">
        <v>146175</v>
      </c>
      <c r="H36" s="169">
        <v>183810</v>
      </c>
      <c r="I36" s="169">
        <v>184378</v>
      </c>
      <c r="J36" s="169">
        <v>146175</v>
      </c>
      <c r="K36" s="169">
        <v>183810</v>
      </c>
      <c r="L36" s="169">
        <v>184378</v>
      </c>
    </row>
    <row r="37" spans="1:12" ht="16.5" customHeight="1" thickBot="1">
      <c r="A37" s="148"/>
      <c r="B37" s="28" t="s">
        <v>94</v>
      </c>
      <c r="C37" s="796" t="s">
        <v>29</v>
      </c>
      <c r="D37" s="796"/>
      <c r="E37" s="796"/>
      <c r="F37" s="797"/>
      <c r="G37" s="91"/>
      <c r="H37" s="344"/>
      <c r="I37" s="94"/>
      <c r="J37" s="91"/>
      <c r="K37" s="344"/>
      <c r="L37" s="94"/>
    </row>
    <row r="38" spans="1:12" s="137" customFormat="1" ht="16.5" customHeight="1">
      <c r="A38" s="148"/>
      <c r="B38" s="170"/>
      <c r="C38" s="794" t="s">
        <v>95</v>
      </c>
      <c r="D38" s="794"/>
      <c r="E38" s="794"/>
      <c r="F38" s="795"/>
      <c r="G38" s="150"/>
      <c r="H38" s="354"/>
      <c r="I38" s="171"/>
      <c r="J38" s="150"/>
      <c r="K38" s="354"/>
      <c r="L38" s="171"/>
    </row>
    <row r="39" spans="1:12" s="137" customFormat="1" ht="16.5" customHeight="1" thickBot="1">
      <c r="A39" s="96"/>
      <c r="B39" s="166"/>
      <c r="C39" s="798" t="s">
        <v>96</v>
      </c>
      <c r="D39" s="798"/>
      <c r="E39" s="798"/>
      <c r="F39" s="799"/>
      <c r="G39" s="172"/>
      <c r="H39" s="351"/>
      <c r="I39" s="165"/>
      <c r="J39" s="172"/>
      <c r="K39" s="351"/>
      <c r="L39" s="165"/>
    </row>
    <row r="40" spans="1:12" ht="16.5" customHeight="1" thickBot="1">
      <c r="A40" s="168" t="s">
        <v>97</v>
      </c>
      <c r="B40" s="787" t="s">
        <v>98</v>
      </c>
      <c r="C40" s="788"/>
      <c r="D40" s="788"/>
      <c r="E40" s="788"/>
      <c r="F40" s="789"/>
      <c r="G40" s="169"/>
      <c r="H40" s="353"/>
      <c r="I40" s="94"/>
      <c r="J40" s="169"/>
      <c r="K40" s="353"/>
      <c r="L40" s="94"/>
    </row>
    <row r="41" spans="1:12" s="137" customFormat="1" ht="16.5" customHeight="1" thickBot="1">
      <c r="A41" s="168" t="s">
        <v>1</v>
      </c>
      <c r="B41" s="787" t="s">
        <v>99</v>
      </c>
      <c r="C41" s="788"/>
      <c r="D41" s="788"/>
      <c r="E41" s="788"/>
      <c r="F41" s="789"/>
      <c r="G41" s="169">
        <v>146175</v>
      </c>
      <c r="H41" s="169">
        <v>183810</v>
      </c>
      <c r="I41" s="169">
        <v>184378</v>
      </c>
      <c r="J41" s="169">
        <v>146175</v>
      </c>
      <c r="K41" s="169">
        <v>183810</v>
      </c>
      <c r="L41" s="169">
        <v>184378</v>
      </c>
    </row>
    <row r="42" spans="1:12" s="137" customFormat="1" ht="16.5" customHeight="1" thickBot="1">
      <c r="A42" s="148"/>
      <c r="B42" s="28" t="s">
        <v>100</v>
      </c>
      <c r="C42" s="796" t="s">
        <v>28</v>
      </c>
      <c r="D42" s="796"/>
      <c r="E42" s="796"/>
      <c r="F42" s="797"/>
      <c r="G42" s="91">
        <v>35163</v>
      </c>
      <c r="H42" s="91">
        <v>5167</v>
      </c>
      <c r="I42" s="91">
        <v>3757</v>
      </c>
      <c r="J42" s="91">
        <v>35163</v>
      </c>
      <c r="K42" s="91">
        <v>5167</v>
      </c>
      <c r="L42" s="91">
        <v>3757</v>
      </c>
    </row>
    <row r="43" spans="1:12" s="137" customFormat="1" ht="16.5" customHeight="1">
      <c r="A43" s="96"/>
      <c r="B43" s="149"/>
      <c r="C43" s="794" t="s">
        <v>101</v>
      </c>
      <c r="D43" s="794"/>
      <c r="E43" s="794"/>
      <c r="F43" s="795"/>
      <c r="G43" s="58"/>
      <c r="H43" s="348"/>
      <c r="I43" s="151"/>
      <c r="J43" s="58"/>
      <c r="K43" s="348"/>
      <c r="L43" s="151"/>
    </row>
    <row r="44" spans="1:12" s="137" customFormat="1" ht="16.5" customHeight="1">
      <c r="A44" s="96"/>
      <c r="B44" s="152"/>
      <c r="C44" s="785" t="s">
        <v>102</v>
      </c>
      <c r="D44" s="785"/>
      <c r="E44" s="785"/>
      <c r="F44" s="786"/>
      <c r="G44" s="59">
        <v>35163</v>
      </c>
      <c r="H44" s="346">
        <v>5167</v>
      </c>
      <c r="I44" s="153">
        <v>3757</v>
      </c>
      <c r="J44" s="59">
        <v>35163</v>
      </c>
      <c r="K44" s="346">
        <v>5167</v>
      </c>
      <c r="L44" s="153">
        <v>3757</v>
      </c>
    </row>
    <row r="45" spans="1:12" s="137" customFormat="1" ht="16.5" customHeight="1" thickBot="1">
      <c r="A45" s="96"/>
      <c r="B45" s="166"/>
      <c r="C45" s="290" t="s">
        <v>297</v>
      </c>
      <c r="D45" s="290"/>
      <c r="E45" s="290"/>
      <c r="F45" s="291"/>
      <c r="G45" s="110"/>
      <c r="H45" s="348"/>
      <c r="I45" s="165"/>
      <c r="J45" s="110"/>
      <c r="K45" s="348"/>
      <c r="L45" s="165"/>
    </row>
    <row r="46" spans="1:12" s="137" customFormat="1" ht="16.5" customHeight="1" thickBot="1">
      <c r="A46" s="168" t="s">
        <v>2</v>
      </c>
      <c r="B46" s="787" t="s">
        <v>103</v>
      </c>
      <c r="C46" s="788"/>
      <c r="D46" s="788"/>
      <c r="E46" s="788"/>
      <c r="F46" s="789"/>
      <c r="G46" s="169">
        <v>35163</v>
      </c>
      <c r="H46" s="169">
        <v>5167</v>
      </c>
      <c r="I46" s="169">
        <v>3757</v>
      </c>
      <c r="J46" s="169">
        <v>35163</v>
      </c>
      <c r="K46" s="169">
        <v>5167</v>
      </c>
      <c r="L46" s="169">
        <v>3757</v>
      </c>
    </row>
    <row r="47" spans="1:12" ht="23.25" customHeight="1" thickBot="1">
      <c r="A47" s="148"/>
      <c r="B47" s="27" t="s">
        <v>104</v>
      </c>
      <c r="C47" s="790" t="s">
        <v>105</v>
      </c>
      <c r="D47" s="790"/>
      <c r="E47" s="790"/>
      <c r="F47" s="791"/>
      <c r="G47" s="173"/>
      <c r="H47" s="345"/>
      <c r="I47" s="94"/>
      <c r="J47" s="173"/>
      <c r="K47" s="345"/>
      <c r="L47" s="94"/>
    </row>
    <row r="48" spans="1:12" ht="16.5" customHeight="1" thickBot="1">
      <c r="A48" s="148"/>
      <c r="B48" s="174" t="s">
        <v>106</v>
      </c>
      <c r="C48" s="792" t="s">
        <v>107</v>
      </c>
      <c r="D48" s="792"/>
      <c r="E48" s="792"/>
      <c r="F48" s="793"/>
      <c r="G48" s="175"/>
      <c r="H48" s="355"/>
      <c r="I48" s="94"/>
      <c r="J48" s="175"/>
      <c r="K48" s="355"/>
      <c r="L48" s="94"/>
    </row>
    <row r="49" spans="1:12" ht="16.5" customHeight="1" thickBot="1">
      <c r="A49" s="176" t="s">
        <v>108</v>
      </c>
      <c r="B49" s="781" t="s">
        <v>109</v>
      </c>
      <c r="C49" s="781"/>
      <c r="D49" s="781"/>
      <c r="E49" s="781"/>
      <c r="F49" s="782"/>
      <c r="G49" s="177">
        <v>181338</v>
      </c>
      <c r="H49" s="177">
        <v>188977</v>
      </c>
      <c r="I49" s="177">
        <v>188135</v>
      </c>
      <c r="J49" s="177">
        <v>181338</v>
      </c>
      <c r="K49" s="177">
        <v>188977</v>
      </c>
      <c r="L49" s="177">
        <v>188135</v>
      </c>
    </row>
    <row r="50" spans="1:12">
      <c r="A50" s="25"/>
      <c r="B50" s="140"/>
    </row>
    <row r="51" spans="1:12">
      <c r="A51" s="25"/>
      <c r="B51" s="140"/>
      <c r="J51" s="141"/>
      <c r="K51" s="141"/>
    </row>
    <row r="52" spans="1:12">
      <c r="A52" s="25"/>
      <c r="B52" s="140"/>
      <c r="J52" s="368"/>
      <c r="K52" s="141"/>
    </row>
    <row r="53" spans="1:12">
      <c r="A53" s="25"/>
      <c r="B53" s="140"/>
    </row>
    <row r="54" spans="1:12">
      <c r="A54" s="25"/>
      <c r="B54" s="140"/>
      <c r="K54" s="141"/>
    </row>
    <row r="55" spans="1:12">
      <c r="A55" s="25"/>
      <c r="B55" s="140"/>
    </row>
    <row r="56" spans="1:12">
      <c r="A56" s="25"/>
      <c r="B56" s="140"/>
    </row>
    <row r="57" spans="1:12">
      <c r="A57" s="25"/>
      <c r="B57" s="140"/>
    </row>
    <row r="58" spans="1:12">
      <c r="A58" s="25"/>
      <c r="B58" s="140"/>
    </row>
    <row r="59" spans="1:12">
      <c r="A59" s="25"/>
      <c r="B59" s="140"/>
    </row>
    <row r="60" spans="1:12">
      <c r="A60" s="25"/>
      <c r="B60" s="140"/>
    </row>
    <row r="61" spans="1:12">
      <c r="A61" s="25"/>
      <c r="B61" s="140"/>
    </row>
    <row r="62" spans="1:12">
      <c r="A62" s="25"/>
      <c r="B62" s="140"/>
    </row>
    <row r="63" spans="1:12">
      <c r="A63" s="25"/>
      <c r="B63" s="140"/>
    </row>
    <row r="64" spans="1:12">
      <c r="A64" s="25"/>
      <c r="B64" s="140"/>
    </row>
    <row r="65" spans="1:2">
      <c r="A65" s="25"/>
      <c r="B65" s="140"/>
    </row>
    <row r="66" spans="1:2">
      <c r="A66" s="25"/>
      <c r="B66" s="140"/>
    </row>
    <row r="67" spans="1:2">
      <c r="A67" s="25"/>
      <c r="B67" s="140"/>
    </row>
    <row r="68" spans="1:2">
      <c r="A68" s="25"/>
      <c r="B68" s="140"/>
    </row>
    <row r="69" spans="1:2">
      <c r="A69" s="25"/>
      <c r="B69" s="140"/>
    </row>
    <row r="70" spans="1:2">
      <c r="A70" s="25"/>
      <c r="B70" s="140"/>
    </row>
    <row r="71" spans="1:2">
      <c r="A71" s="25"/>
      <c r="B71" s="140"/>
    </row>
    <row r="72" spans="1:2">
      <c r="A72" s="25"/>
      <c r="B72" s="140"/>
    </row>
    <row r="73" spans="1:2">
      <c r="A73" s="25"/>
      <c r="B73" s="140"/>
    </row>
    <row r="74" spans="1:2">
      <c r="A74" s="25"/>
      <c r="B74" s="140"/>
    </row>
    <row r="75" spans="1:2">
      <c r="A75" s="25"/>
      <c r="B75" s="140"/>
    </row>
    <row r="76" spans="1:2">
      <c r="A76" s="25"/>
      <c r="B76" s="140"/>
    </row>
    <row r="77" spans="1:2">
      <c r="A77" s="25"/>
      <c r="B77" s="140"/>
    </row>
    <row r="78" spans="1:2">
      <c r="A78" s="25"/>
      <c r="B78" s="140"/>
    </row>
    <row r="79" spans="1:2">
      <c r="A79" s="25"/>
      <c r="B79" s="140"/>
    </row>
    <row r="80" spans="1:2">
      <c r="A80" s="25"/>
      <c r="B80" s="140"/>
    </row>
    <row r="81" spans="1:2">
      <c r="A81" s="25"/>
      <c r="B81" s="140"/>
    </row>
    <row r="82" spans="1:2">
      <c r="A82" s="25"/>
      <c r="B82" s="140"/>
    </row>
    <row r="83" spans="1:2">
      <c r="A83" s="25"/>
      <c r="B83" s="140"/>
    </row>
    <row r="84" spans="1:2">
      <c r="A84" s="25"/>
      <c r="B84" s="140"/>
    </row>
    <row r="85" spans="1:2">
      <c r="A85" s="25"/>
      <c r="B85" s="140"/>
    </row>
    <row r="86" spans="1:2">
      <c r="A86" s="25"/>
      <c r="B86" s="140"/>
    </row>
    <row r="87" spans="1:2">
      <c r="A87" s="25"/>
      <c r="B87" s="140"/>
    </row>
    <row r="88" spans="1:2">
      <c r="A88" s="25"/>
      <c r="B88" s="140"/>
    </row>
    <row r="89" spans="1:2">
      <c r="A89" s="25"/>
      <c r="B89" s="140"/>
    </row>
    <row r="90" spans="1:2">
      <c r="A90" s="25"/>
      <c r="B90" s="140"/>
    </row>
    <row r="91" spans="1:2">
      <c r="A91" s="25"/>
      <c r="B91" s="140"/>
    </row>
    <row r="92" spans="1:2">
      <c r="A92" s="25"/>
      <c r="B92" s="140"/>
    </row>
    <row r="93" spans="1:2">
      <c r="A93" s="25"/>
      <c r="B93" s="140"/>
    </row>
    <row r="94" spans="1:2">
      <c r="A94" s="25"/>
      <c r="B94" s="140"/>
    </row>
    <row r="95" spans="1:2">
      <c r="A95" s="25"/>
      <c r="B95" s="140"/>
    </row>
    <row r="96" spans="1:2">
      <c r="A96" s="25"/>
      <c r="B96" s="140"/>
    </row>
    <row r="97" spans="1:2">
      <c r="A97" s="25"/>
      <c r="B97" s="140"/>
    </row>
    <row r="98" spans="1:2">
      <c r="A98" s="25"/>
      <c r="B98" s="140"/>
    </row>
    <row r="99" spans="1:2">
      <c r="A99" s="25"/>
      <c r="B99" s="140"/>
    </row>
    <row r="100" spans="1:2">
      <c r="A100" s="25"/>
      <c r="B100" s="140"/>
    </row>
    <row r="101" spans="1:2">
      <c r="A101" s="25"/>
      <c r="B101" s="140"/>
    </row>
    <row r="102" spans="1:2">
      <c r="A102" s="25"/>
      <c r="B102" s="140"/>
    </row>
    <row r="103" spans="1:2">
      <c r="A103" s="25"/>
      <c r="B103" s="140"/>
    </row>
    <row r="104" spans="1:2">
      <c r="A104" s="25"/>
      <c r="B104" s="140"/>
    </row>
    <row r="105" spans="1:2">
      <c r="A105" s="25"/>
      <c r="B105" s="140"/>
    </row>
    <row r="106" spans="1:2">
      <c r="A106" s="25"/>
      <c r="B106" s="140"/>
    </row>
    <row r="107" spans="1:2">
      <c r="A107" s="25"/>
      <c r="B107" s="140"/>
    </row>
    <row r="108" spans="1:2">
      <c r="A108" s="25"/>
      <c r="B108" s="140"/>
    </row>
    <row r="109" spans="1:2">
      <c r="A109" s="25"/>
      <c r="B109" s="140"/>
    </row>
    <row r="110" spans="1:2">
      <c r="A110" s="25"/>
      <c r="B110" s="140"/>
    </row>
  </sheetData>
  <mergeCells count="48">
    <mergeCell ref="C11:F11"/>
    <mergeCell ref="C12:F12"/>
    <mergeCell ref="C19:F19"/>
    <mergeCell ref="C13:F13"/>
    <mergeCell ref="C16:F16"/>
    <mergeCell ref="C17:F17"/>
    <mergeCell ref="C18:F18"/>
    <mergeCell ref="C15:F15"/>
    <mergeCell ref="B40:F40"/>
    <mergeCell ref="C22:F22"/>
    <mergeCell ref="J3:L3"/>
    <mergeCell ref="A1:J1"/>
    <mergeCell ref="C14:F14"/>
    <mergeCell ref="A6:F6"/>
    <mergeCell ref="C7:F7"/>
    <mergeCell ref="C8:F8"/>
    <mergeCell ref="C9:F9"/>
    <mergeCell ref="C10:F10"/>
    <mergeCell ref="C23:F23"/>
    <mergeCell ref="C21:F21"/>
    <mergeCell ref="C20:F20"/>
    <mergeCell ref="C42:F42"/>
    <mergeCell ref="C35:F35"/>
    <mergeCell ref="C31:F31"/>
    <mergeCell ref="C32:F32"/>
    <mergeCell ref="C33:F33"/>
    <mergeCell ref="C34:F34"/>
    <mergeCell ref="B36:F36"/>
    <mergeCell ref="C39:F39"/>
    <mergeCell ref="B41:F41"/>
    <mergeCell ref="A4:F5"/>
    <mergeCell ref="C28:F28"/>
    <mergeCell ref="C29:F29"/>
    <mergeCell ref="C30:F30"/>
    <mergeCell ref="C24:F24"/>
    <mergeCell ref="C25:F25"/>
    <mergeCell ref="C26:F26"/>
    <mergeCell ref="C27:F27"/>
    <mergeCell ref="G4:I4"/>
    <mergeCell ref="J4:L4"/>
    <mergeCell ref="B49:F49"/>
    <mergeCell ref="C44:F44"/>
    <mergeCell ref="B46:F46"/>
    <mergeCell ref="C47:F47"/>
    <mergeCell ref="C48:F48"/>
    <mergeCell ref="C43:F43"/>
    <mergeCell ref="C37:F37"/>
    <mergeCell ref="C38:F38"/>
  </mergeCells>
  <phoneticPr fontId="0" type="noConversion"/>
  <printOptions horizontalCentered="1" verticalCentered="1"/>
  <pageMargins left="0.19685039370078741" right="0.19685039370078741" top="0.19" bottom="0.19685039370078741" header="0.51181102362204722" footer="0.51181102362204722"/>
  <pageSetup paperSize="9" scale="89" orientation="portrait" r:id="rId1"/>
  <headerFooter alignWithMargins="0">
    <oddHeader>&amp;R 1.sz.melléklet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50"/>
  <sheetViews>
    <sheetView tabSelected="1" topLeftCell="A25" workbookViewId="0">
      <selection activeCell="K9" sqref="K9"/>
    </sheetView>
  </sheetViews>
  <sheetFormatPr defaultRowHeight="9.75"/>
  <cols>
    <col min="1" max="1" width="2.5703125" style="16" customWidth="1"/>
    <col min="2" max="2" width="2.28515625" style="219" customWidth="1"/>
    <col min="3" max="3" width="37.85546875" style="16" customWidth="1"/>
    <col min="4" max="9" width="11" style="16" customWidth="1"/>
    <col min="10" max="16384" width="9.140625" style="16"/>
  </cols>
  <sheetData>
    <row r="1" spans="1:9" ht="13.5" customHeight="1">
      <c r="B1" s="179"/>
      <c r="C1" s="180"/>
      <c r="D1" s="180"/>
      <c r="E1" s="180"/>
      <c r="F1" s="180"/>
      <c r="G1" s="180"/>
      <c r="H1" s="817" t="s">
        <v>110</v>
      </c>
      <c r="I1" s="817"/>
    </row>
    <row r="2" spans="1:9" ht="15">
      <c r="B2" s="181"/>
      <c r="C2" s="182"/>
      <c r="D2" s="182"/>
      <c r="E2" s="182"/>
      <c r="F2" s="182"/>
      <c r="G2" s="182"/>
    </row>
    <row r="3" spans="1:9" ht="21" customHeight="1">
      <c r="A3" s="818" t="s">
        <v>521</v>
      </c>
      <c r="B3" s="818"/>
      <c r="C3" s="818"/>
      <c r="D3" s="818"/>
      <c r="E3" s="818"/>
      <c r="F3" s="818"/>
      <c r="G3" s="818"/>
      <c r="H3" s="818"/>
    </row>
    <row r="4" spans="1:9" ht="15.75">
      <c r="B4" s="136"/>
      <c r="C4" s="136"/>
      <c r="D4" s="136"/>
      <c r="E4" s="136"/>
      <c r="F4" s="136"/>
      <c r="G4" s="136"/>
    </row>
    <row r="5" spans="1:9" ht="15.75" customHeight="1" thickBot="1">
      <c r="B5" s="179"/>
      <c r="C5" s="180"/>
      <c r="D5" s="180"/>
      <c r="E5" s="180"/>
      <c r="F5" s="180"/>
      <c r="G5" s="180"/>
      <c r="H5" s="183"/>
    </row>
    <row r="6" spans="1:9" ht="29.25" customHeight="1" thickBot="1">
      <c r="A6" s="824" t="s">
        <v>64</v>
      </c>
      <c r="B6" s="825"/>
      <c r="C6" s="826"/>
      <c r="D6" s="830" t="s">
        <v>22</v>
      </c>
      <c r="E6" s="831"/>
      <c r="F6" s="832"/>
      <c r="G6" s="830" t="s">
        <v>65</v>
      </c>
      <c r="H6" s="831"/>
      <c r="I6" s="832"/>
    </row>
    <row r="7" spans="1:9" ht="13.5" customHeight="1" thickBot="1">
      <c r="A7" s="827"/>
      <c r="B7" s="828"/>
      <c r="C7" s="829"/>
      <c r="D7" s="184" t="s">
        <v>111</v>
      </c>
      <c r="E7" s="184" t="s">
        <v>112</v>
      </c>
      <c r="F7" s="184" t="s">
        <v>305</v>
      </c>
      <c r="G7" s="184" t="s">
        <v>111</v>
      </c>
      <c r="H7" s="184" t="s">
        <v>112</v>
      </c>
      <c r="I7" s="184" t="s">
        <v>305</v>
      </c>
    </row>
    <row r="8" spans="1:9" ht="12.75" customHeight="1" thickBot="1">
      <c r="A8" s="819">
        <v>1</v>
      </c>
      <c r="B8" s="820"/>
      <c r="C8" s="821"/>
      <c r="D8" s="185">
        <v>4</v>
      </c>
      <c r="E8" s="186">
        <v>5</v>
      </c>
      <c r="F8" s="186">
        <v>6</v>
      </c>
      <c r="G8" s="186">
        <v>7</v>
      </c>
      <c r="H8" s="187">
        <v>8</v>
      </c>
      <c r="I8" s="187">
        <v>9</v>
      </c>
    </row>
    <row r="9" spans="1:9" ht="15" customHeight="1">
      <c r="A9" s="188"/>
      <c r="B9" s="188" t="s">
        <v>20</v>
      </c>
      <c r="C9" s="189" t="s">
        <v>113</v>
      </c>
      <c r="D9" s="190">
        <v>179696</v>
      </c>
      <c r="E9" s="190">
        <v>180967</v>
      </c>
      <c r="F9" s="190">
        <v>178302</v>
      </c>
      <c r="G9" s="190">
        <v>179696</v>
      </c>
      <c r="H9" s="190">
        <v>180967</v>
      </c>
      <c r="I9" s="190">
        <v>178302</v>
      </c>
    </row>
    <row r="10" spans="1:9" ht="15" customHeight="1">
      <c r="A10" s="191"/>
      <c r="B10" s="192"/>
      <c r="C10" s="193" t="s">
        <v>114</v>
      </c>
      <c r="D10" s="194">
        <v>84899</v>
      </c>
      <c r="E10" s="194">
        <v>88805</v>
      </c>
      <c r="F10" s="194">
        <v>88806</v>
      </c>
      <c r="G10" s="194">
        <v>84899</v>
      </c>
      <c r="H10" s="194">
        <v>88805</v>
      </c>
      <c r="I10" s="194">
        <v>88806</v>
      </c>
    </row>
    <row r="11" spans="1:9" ht="15" customHeight="1">
      <c r="A11" s="195"/>
      <c r="B11" s="192"/>
      <c r="C11" s="193" t="s">
        <v>115</v>
      </c>
      <c r="D11" s="194">
        <v>23209</v>
      </c>
      <c r="E11" s="194">
        <v>23200</v>
      </c>
      <c r="F11" s="194">
        <v>23200</v>
      </c>
      <c r="G11" s="194">
        <v>23209</v>
      </c>
      <c r="H11" s="194">
        <v>23200</v>
      </c>
      <c r="I11" s="194">
        <v>23200</v>
      </c>
    </row>
    <row r="12" spans="1:9" ht="15" customHeight="1">
      <c r="A12" s="195"/>
      <c r="B12" s="192"/>
      <c r="C12" s="193" t="s">
        <v>116</v>
      </c>
      <c r="D12" s="194">
        <v>52797</v>
      </c>
      <c r="E12" s="194">
        <v>41650</v>
      </c>
      <c r="F12" s="194">
        <v>40421</v>
      </c>
      <c r="G12" s="194">
        <v>52797</v>
      </c>
      <c r="H12" s="194">
        <v>41650</v>
      </c>
      <c r="I12" s="194">
        <v>40421</v>
      </c>
    </row>
    <row r="13" spans="1:9" ht="15" customHeight="1">
      <c r="A13" s="195"/>
      <c r="B13" s="192"/>
      <c r="C13" s="193" t="s">
        <v>117</v>
      </c>
      <c r="D13" s="194">
        <v>6110</v>
      </c>
      <c r="E13" s="194">
        <v>6110</v>
      </c>
      <c r="F13" s="194">
        <v>4609</v>
      </c>
      <c r="G13" s="194">
        <v>6110</v>
      </c>
      <c r="H13" s="194">
        <v>6110</v>
      </c>
      <c r="I13" s="194">
        <v>4609</v>
      </c>
    </row>
    <row r="14" spans="1:9" ht="24">
      <c r="A14" s="195"/>
      <c r="B14" s="192"/>
      <c r="C14" s="193" t="s">
        <v>118</v>
      </c>
      <c r="D14" s="194"/>
      <c r="E14" s="194"/>
      <c r="F14" s="194"/>
      <c r="G14" s="194"/>
      <c r="H14" s="194"/>
      <c r="I14" s="194"/>
    </row>
    <row r="15" spans="1:9" ht="24">
      <c r="A15" s="195"/>
      <c r="B15" s="192"/>
      <c r="C15" s="193" t="s">
        <v>119</v>
      </c>
      <c r="D15" s="194"/>
      <c r="E15" s="194"/>
      <c r="F15" s="194"/>
      <c r="G15" s="194"/>
      <c r="H15" s="194"/>
      <c r="I15" s="194"/>
    </row>
    <row r="16" spans="1:9" ht="14.25">
      <c r="A16" s="195"/>
      <c r="B16" s="192"/>
      <c r="C16" s="193" t="s">
        <v>120</v>
      </c>
      <c r="D16" s="194">
        <v>12681</v>
      </c>
      <c r="E16" s="194">
        <v>21082</v>
      </c>
      <c r="F16" s="194">
        <v>21141</v>
      </c>
      <c r="G16" s="194">
        <v>12681</v>
      </c>
      <c r="H16" s="194">
        <v>21082</v>
      </c>
      <c r="I16" s="194">
        <v>21141</v>
      </c>
    </row>
    <row r="17" spans="1:9" ht="15" customHeight="1">
      <c r="A17" s="195"/>
      <c r="B17" s="192"/>
      <c r="C17" s="193" t="s">
        <v>121</v>
      </c>
      <c r="D17" s="194"/>
      <c r="E17" s="194">
        <v>120</v>
      </c>
      <c r="F17" s="194">
        <v>125</v>
      </c>
      <c r="G17" s="194"/>
      <c r="H17" s="194">
        <v>120</v>
      </c>
      <c r="I17" s="194">
        <v>125</v>
      </c>
    </row>
    <row r="18" spans="1:9" ht="15" customHeight="1">
      <c r="A18" s="196"/>
      <c r="B18" s="197" t="s">
        <v>21</v>
      </c>
      <c r="C18" s="198" t="s">
        <v>41</v>
      </c>
      <c r="D18" s="199">
        <v>251</v>
      </c>
      <c r="E18" s="199">
        <v>7619</v>
      </c>
      <c r="F18" s="199">
        <v>7719</v>
      </c>
      <c r="G18" s="199">
        <v>251</v>
      </c>
      <c r="H18" s="199">
        <v>7619</v>
      </c>
      <c r="I18" s="199">
        <v>7719</v>
      </c>
    </row>
    <row r="19" spans="1:9" ht="15" customHeight="1">
      <c r="A19" s="195"/>
      <c r="B19" s="192"/>
      <c r="C19" s="193" t="s">
        <v>122</v>
      </c>
      <c r="D19" s="194"/>
      <c r="E19" s="194">
        <v>7368</v>
      </c>
      <c r="F19" s="194">
        <v>7368</v>
      </c>
      <c r="G19" s="194"/>
      <c r="H19" s="194">
        <v>7368</v>
      </c>
      <c r="I19" s="194">
        <v>7368</v>
      </c>
    </row>
    <row r="20" spans="1:9" ht="15" customHeight="1">
      <c r="A20" s="195"/>
      <c r="B20" s="192"/>
      <c r="C20" s="193" t="s">
        <v>123</v>
      </c>
      <c r="D20" s="194"/>
      <c r="E20" s="194"/>
      <c r="F20" s="194"/>
      <c r="G20" s="194"/>
      <c r="H20" s="194"/>
      <c r="I20" s="194"/>
    </row>
    <row r="21" spans="1:9" ht="15" customHeight="1">
      <c r="A21" s="195"/>
      <c r="B21" s="192"/>
      <c r="C21" s="193" t="s">
        <v>124</v>
      </c>
      <c r="D21" s="194">
        <v>251</v>
      </c>
      <c r="E21" s="194">
        <v>251</v>
      </c>
      <c r="F21" s="194">
        <v>351</v>
      </c>
      <c r="G21" s="194">
        <v>251</v>
      </c>
      <c r="H21" s="194">
        <v>251</v>
      </c>
      <c r="I21" s="194">
        <v>351</v>
      </c>
    </row>
    <row r="22" spans="1:9" ht="15" customHeight="1">
      <c r="A22" s="195"/>
      <c r="B22" s="192"/>
      <c r="C22" s="193" t="s">
        <v>117</v>
      </c>
      <c r="D22" s="194"/>
      <c r="E22" s="194"/>
      <c r="F22" s="194"/>
      <c r="G22" s="194"/>
      <c r="H22" s="194"/>
      <c r="I22" s="194"/>
    </row>
    <row r="23" spans="1:9" ht="14.25">
      <c r="A23" s="195"/>
      <c r="B23" s="192"/>
      <c r="C23" s="193" t="s">
        <v>125</v>
      </c>
      <c r="D23" s="194"/>
      <c r="E23" s="194"/>
      <c r="F23" s="194"/>
      <c r="G23" s="194"/>
      <c r="H23" s="194"/>
      <c r="I23" s="194"/>
    </row>
    <row r="24" spans="1:9" ht="15" customHeight="1">
      <c r="A24" s="195"/>
      <c r="B24" s="192"/>
      <c r="C24" s="193" t="s">
        <v>126</v>
      </c>
      <c r="D24" s="194"/>
      <c r="E24" s="194"/>
      <c r="F24" s="194"/>
      <c r="G24" s="194"/>
      <c r="H24" s="194"/>
      <c r="I24" s="194"/>
    </row>
    <row r="25" spans="1:9" ht="15" customHeight="1">
      <c r="A25" s="196"/>
      <c r="B25" s="197" t="s">
        <v>35</v>
      </c>
      <c r="C25" s="198" t="s">
        <v>127</v>
      </c>
      <c r="D25" s="199"/>
      <c r="E25" s="199"/>
      <c r="F25" s="199"/>
      <c r="G25" s="199"/>
      <c r="H25" s="199"/>
      <c r="I25" s="199"/>
    </row>
    <row r="26" spans="1:9" ht="15" customHeight="1">
      <c r="A26" s="196"/>
      <c r="B26" s="197"/>
      <c r="C26" s="193" t="s">
        <v>128</v>
      </c>
      <c r="D26" s="194"/>
      <c r="E26" s="194"/>
      <c r="F26" s="194"/>
      <c r="G26" s="194"/>
      <c r="H26" s="194"/>
      <c r="I26" s="194"/>
    </row>
    <row r="27" spans="1:9" ht="15" customHeight="1">
      <c r="A27" s="200"/>
      <c r="B27" s="192"/>
      <c r="C27" s="201" t="s">
        <v>129</v>
      </c>
      <c r="D27" s="194"/>
      <c r="E27" s="194"/>
      <c r="F27" s="194"/>
      <c r="G27" s="194"/>
      <c r="H27" s="194"/>
      <c r="I27" s="194"/>
    </row>
    <row r="28" spans="1:9" ht="24">
      <c r="A28" s="202" t="s">
        <v>92</v>
      </c>
      <c r="B28" s="202"/>
      <c r="C28" s="203" t="s">
        <v>130</v>
      </c>
      <c r="D28" s="204">
        <v>179947</v>
      </c>
      <c r="E28" s="204">
        <v>188586</v>
      </c>
      <c r="F28" s="204">
        <v>186021</v>
      </c>
      <c r="G28" s="204">
        <v>179947</v>
      </c>
      <c r="H28" s="204">
        <v>188586</v>
      </c>
      <c r="I28" s="204">
        <v>186021</v>
      </c>
    </row>
    <row r="29" spans="1:9" ht="15" customHeight="1">
      <c r="A29" s="205"/>
      <c r="B29" s="197" t="s">
        <v>50</v>
      </c>
      <c r="C29" s="198" t="s">
        <v>131</v>
      </c>
      <c r="D29" s="199">
        <v>1000</v>
      </c>
      <c r="E29" s="199"/>
      <c r="F29" s="199"/>
      <c r="G29" s="199">
        <v>1000</v>
      </c>
      <c r="H29" s="199"/>
      <c r="I29" s="199"/>
    </row>
    <row r="30" spans="1:9" ht="15" customHeight="1">
      <c r="A30" s="195"/>
      <c r="B30" s="192"/>
      <c r="C30" s="193" t="s">
        <v>132</v>
      </c>
      <c r="D30" s="194">
        <v>1000</v>
      </c>
      <c r="E30" s="194"/>
      <c r="F30" s="194"/>
      <c r="G30" s="194">
        <v>1000</v>
      </c>
      <c r="H30" s="194"/>
      <c r="I30" s="194"/>
    </row>
    <row r="31" spans="1:9" ht="15" customHeight="1">
      <c r="A31" s="195"/>
      <c r="B31" s="192"/>
      <c r="C31" s="193" t="s">
        <v>133</v>
      </c>
      <c r="D31" s="194"/>
      <c r="E31" s="194"/>
      <c r="F31" s="194"/>
      <c r="G31" s="194"/>
      <c r="H31" s="194"/>
      <c r="I31" s="194"/>
    </row>
    <row r="32" spans="1:9" ht="14.25">
      <c r="A32" s="195"/>
      <c r="B32" s="192"/>
      <c r="C32" s="193" t="s">
        <v>134</v>
      </c>
      <c r="D32" s="194"/>
      <c r="E32" s="194"/>
      <c r="F32" s="194"/>
      <c r="G32" s="194"/>
      <c r="H32" s="194"/>
      <c r="I32" s="194"/>
    </row>
    <row r="33" spans="1:9" ht="15" customHeight="1">
      <c r="A33" s="200"/>
      <c r="B33" s="192" t="s">
        <v>53</v>
      </c>
      <c r="C33" s="198" t="s">
        <v>135</v>
      </c>
      <c r="D33" s="194"/>
      <c r="E33" s="199"/>
      <c r="F33" s="199"/>
      <c r="G33" s="194"/>
      <c r="H33" s="199"/>
      <c r="I33" s="199"/>
    </row>
    <row r="34" spans="1:9" ht="24">
      <c r="A34" s="202" t="s">
        <v>97</v>
      </c>
      <c r="B34" s="202"/>
      <c r="C34" s="203" t="s">
        <v>136</v>
      </c>
      <c r="D34" s="204">
        <v>1000</v>
      </c>
      <c r="E34" s="204"/>
      <c r="F34" s="204"/>
      <c r="G34" s="204">
        <v>1000</v>
      </c>
      <c r="H34" s="204"/>
      <c r="I34" s="204"/>
    </row>
    <row r="35" spans="1:9" ht="24">
      <c r="A35" s="206" t="s">
        <v>1</v>
      </c>
      <c r="B35" s="206"/>
      <c r="C35" s="207" t="s">
        <v>137</v>
      </c>
      <c r="D35" s="208">
        <v>180947</v>
      </c>
      <c r="E35" s="208">
        <v>188586</v>
      </c>
      <c r="F35" s="208">
        <v>186021</v>
      </c>
      <c r="G35" s="208">
        <v>180947</v>
      </c>
      <c r="H35" s="208">
        <v>188586</v>
      </c>
      <c r="I35" s="208">
        <v>186021</v>
      </c>
    </row>
    <row r="36" spans="1:9" ht="15" customHeight="1">
      <c r="A36" s="205"/>
      <c r="B36" s="197" t="s">
        <v>84</v>
      </c>
      <c r="C36" s="198" t="s">
        <v>138</v>
      </c>
      <c r="D36" s="199"/>
      <c r="E36" s="199"/>
      <c r="F36" s="199"/>
      <c r="G36" s="199"/>
      <c r="H36" s="199"/>
      <c r="I36" s="199"/>
    </row>
    <row r="37" spans="1:9" ht="15" customHeight="1">
      <c r="A37" s="196"/>
      <c r="B37" s="197"/>
      <c r="C37" s="209" t="s">
        <v>139</v>
      </c>
      <c r="D37" s="194"/>
      <c r="E37" s="194"/>
      <c r="F37" s="194"/>
      <c r="G37" s="194"/>
      <c r="H37" s="194"/>
      <c r="I37" s="194"/>
    </row>
    <row r="38" spans="1:9" ht="15" customHeight="1">
      <c r="A38" s="196"/>
      <c r="B38" s="197"/>
      <c r="C38" s="209" t="s">
        <v>140</v>
      </c>
      <c r="D38" s="194">
        <v>391</v>
      </c>
      <c r="E38" s="194">
        <v>391</v>
      </c>
      <c r="F38" s="194">
        <v>391</v>
      </c>
      <c r="G38" s="194">
        <v>391</v>
      </c>
      <c r="H38" s="194">
        <v>391</v>
      </c>
      <c r="I38" s="194">
        <v>391</v>
      </c>
    </row>
    <row r="39" spans="1:9" s="180" customFormat="1" ht="24">
      <c r="A39" s="210"/>
      <c r="B39" s="197" t="s">
        <v>88</v>
      </c>
      <c r="C39" s="198" t="s">
        <v>144</v>
      </c>
      <c r="D39" s="194"/>
      <c r="E39" s="211"/>
      <c r="F39" s="211"/>
      <c r="G39" s="194"/>
      <c r="H39" s="211"/>
      <c r="I39" s="211"/>
    </row>
    <row r="40" spans="1:9" ht="24">
      <c r="A40" s="206" t="s">
        <v>2</v>
      </c>
      <c r="B40" s="206"/>
      <c r="C40" s="207" t="s">
        <v>141</v>
      </c>
      <c r="D40" s="208">
        <v>391</v>
      </c>
      <c r="E40" s="208"/>
      <c r="F40" s="208">
        <v>391</v>
      </c>
      <c r="G40" s="208">
        <v>391</v>
      </c>
      <c r="H40" s="208"/>
      <c r="I40" s="208">
        <v>391</v>
      </c>
    </row>
    <row r="41" spans="1:9" ht="15">
      <c r="A41" s="196"/>
      <c r="B41" s="197" t="s">
        <v>94</v>
      </c>
      <c r="C41" s="209" t="s">
        <v>309</v>
      </c>
      <c r="D41" s="194"/>
      <c r="E41" s="212"/>
      <c r="F41" s="212">
        <v>57</v>
      </c>
      <c r="G41" s="194"/>
      <c r="H41" s="212"/>
      <c r="I41" s="212">
        <v>57</v>
      </c>
    </row>
    <row r="42" spans="1:9" ht="15.75" thickBot="1">
      <c r="A42" s="213"/>
      <c r="B42" s="367" t="s">
        <v>100</v>
      </c>
      <c r="C42" s="214" t="s">
        <v>142</v>
      </c>
      <c r="D42" s="215"/>
      <c r="E42" s="216"/>
      <c r="F42" s="216">
        <v>1729</v>
      </c>
      <c r="G42" s="215"/>
      <c r="H42" s="216"/>
      <c r="I42" s="216">
        <v>1729</v>
      </c>
    </row>
    <row r="43" spans="1:9" ht="15.75" thickBot="1">
      <c r="A43" s="822" t="s">
        <v>104</v>
      </c>
      <c r="B43" s="823"/>
      <c r="C43" s="217" t="s">
        <v>143</v>
      </c>
      <c r="D43" s="218">
        <v>181338</v>
      </c>
      <c r="E43" s="218">
        <v>188977</v>
      </c>
      <c r="F43" s="218">
        <v>188198</v>
      </c>
      <c r="G43" s="218">
        <v>181338</v>
      </c>
      <c r="H43" s="218">
        <v>188977</v>
      </c>
      <c r="I43" s="218">
        <v>188198</v>
      </c>
    </row>
    <row r="44" spans="1:9">
      <c r="C44" s="220"/>
      <c r="D44" s="21"/>
      <c r="G44" s="21"/>
    </row>
    <row r="45" spans="1:9">
      <c r="C45" s="220"/>
      <c r="D45" s="21"/>
      <c r="G45" s="21"/>
    </row>
    <row r="46" spans="1:9">
      <c r="C46" s="220"/>
      <c r="D46" s="21"/>
      <c r="G46" s="21"/>
    </row>
    <row r="50" spans="4:4">
      <c r="D50" s="21"/>
    </row>
  </sheetData>
  <mergeCells count="7">
    <mergeCell ref="H1:I1"/>
    <mergeCell ref="A3:H3"/>
    <mergeCell ref="A8:C8"/>
    <mergeCell ref="A43:B43"/>
    <mergeCell ref="A6:C7"/>
    <mergeCell ref="G6:I6"/>
    <mergeCell ref="D6:F6"/>
  </mergeCells>
  <phoneticPr fontId="0" type="noConversion"/>
  <printOptions horizontalCentered="1"/>
  <pageMargins left="0.1" right="7.874015748031496E-2" top="0.59055118110236227" bottom="0.6692913385826772" header="0.51181102362204722" footer="0.51181102362204722"/>
  <pageSetup paperSize="9" scale="8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26"/>
  </sheetPr>
  <dimension ref="A1:AB69"/>
  <sheetViews>
    <sheetView topLeftCell="A43" zoomScale="92" zoomScaleNormal="92" zoomScaleSheetLayoutView="100" workbookViewId="0">
      <selection activeCell="F61" sqref="F61"/>
    </sheetView>
  </sheetViews>
  <sheetFormatPr defaultRowHeight="12.75"/>
  <cols>
    <col min="1" max="1" width="3.7109375" style="256" customWidth="1"/>
    <col min="2" max="2" width="39.5703125" style="256" customWidth="1"/>
    <col min="3" max="8" width="9.42578125" style="256" customWidth="1"/>
    <col min="9" max="9" width="9.85546875" style="256" customWidth="1"/>
    <col min="10" max="10" width="10" style="256" customWidth="1"/>
    <col min="11" max="11" width="9.85546875" style="256" customWidth="1"/>
    <col min="12" max="16384" width="9.140625" style="256"/>
  </cols>
  <sheetData>
    <row r="1" spans="1:13" ht="11.25" customHeight="1">
      <c r="B1" s="833" t="s">
        <v>520</v>
      </c>
      <c r="C1" s="833"/>
      <c r="D1" s="833"/>
      <c r="E1" s="833"/>
      <c r="F1" s="833"/>
      <c r="G1" s="833"/>
      <c r="H1" s="833"/>
      <c r="I1" s="833"/>
      <c r="J1" s="833"/>
      <c r="K1" s="833"/>
    </row>
    <row r="2" spans="1:13" ht="8.25" customHeight="1" thickBot="1">
      <c r="K2" s="257" t="s">
        <v>36</v>
      </c>
    </row>
    <row r="3" spans="1:13" ht="9" customHeight="1">
      <c r="A3" s="834" t="s">
        <v>187</v>
      </c>
      <c r="B3" s="835"/>
      <c r="C3" s="838">
        <v>1</v>
      </c>
      <c r="D3" s="838"/>
      <c r="E3" s="838"/>
      <c r="F3" s="838">
        <v>1</v>
      </c>
      <c r="G3" s="838"/>
      <c r="H3" s="838"/>
      <c r="I3" s="839" t="s">
        <v>529</v>
      </c>
      <c r="J3" s="839"/>
      <c r="K3" s="840"/>
    </row>
    <row r="4" spans="1:13" ht="9" customHeight="1">
      <c r="A4" s="836"/>
      <c r="B4" s="837"/>
      <c r="C4" s="843"/>
      <c r="D4" s="843"/>
      <c r="E4" s="843"/>
      <c r="F4" s="843">
        <v>2</v>
      </c>
      <c r="G4" s="843"/>
      <c r="H4" s="843"/>
      <c r="I4" s="841"/>
      <c r="J4" s="841"/>
      <c r="K4" s="842"/>
    </row>
    <row r="5" spans="1:13" s="258" customFormat="1" ht="22.5" customHeight="1">
      <c r="A5" s="836"/>
      <c r="B5" s="837"/>
      <c r="C5" s="843" t="s">
        <v>22</v>
      </c>
      <c r="D5" s="843"/>
      <c r="E5" s="843"/>
      <c r="F5" s="848" t="s">
        <v>188</v>
      </c>
      <c r="G5" s="848"/>
      <c r="H5" s="848"/>
      <c r="I5" s="841"/>
      <c r="J5" s="841"/>
      <c r="K5" s="842"/>
    </row>
    <row r="6" spans="1:13" ht="11.25" customHeight="1">
      <c r="A6" s="836"/>
      <c r="B6" s="837"/>
      <c r="C6" s="845" t="s">
        <v>37</v>
      </c>
      <c r="D6" s="845" t="s">
        <v>310</v>
      </c>
      <c r="E6" s="851" t="s">
        <v>305</v>
      </c>
      <c r="F6" s="845" t="s">
        <v>37</v>
      </c>
      <c r="G6" s="845" t="s">
        <v>311</v>
      </c>
      <c r="H6" s="851" t="s">
        <v>305</v>
      </c>
      <c r="I6" s="845" t="s">
        <v>37</v>
      </c>
      <c r="J6" s="845" t="s">
        <v>311</v>
      </c>
      <c r="K6" s="844" t="s">
        <v>305</v>
      </c>
    </row>
    <row r="7" spans="1:13" ht="10.5" customHeight="1">
      <c r="A7" s="836"/>
      <c r="B7" s="837"/>
      <c r="C7" s="845"/>
      <c r="D7" s="845"/>
      <c r="E7" s="851"/>
      <c r="F7" s="845"/>
      <c r="G7" s="845"/>
      <c r="H7" s="851"/>
      <c r="I7" s="845"/>
      <c r="J7" s="845"/>
      <c r="K7" s="844"/>
    </row>
    <row r="8" spans="1:13" ht="9" customHeight="1">
      <c r="A8" s="849">
        <v>1</v>
      </c>
      <c r="B8" s="850"/>
      <c r="C8" s="259">
        <v>2</v>
      </c>
      <c r="D8" s="259">
        <v>3</v>
      </c>
      <c r="E8" s="259">
        <v>4</v>
      </c>
      <c r="F8" s="259">
        <v>5</v>
      </c>
      <c r="G8" s="259">
        <v>6</v>
      </c>
      <c r="H8" s="259">
        <v>7</v>
      </c>
      <c r="I8" s="259">
        <v>11</v>
      </c>
      <c r="J8" s="259">
        <v>12</v>
      </c>
      <c r="K8" s="260">
        <v>13</v>
      </c>
    </row>
    <row r="9" spans="1:13" ht="11.25" customHeight="1">
      <c r="A9" s="846" t="s">
        <v>189</v>
      </c>
      <c r="B9" s="847"/>
      <c r="C9" s="261"/>
      <c r="D9" s="261"/>
      <c r="E9" s="261"/>
      <c r="F9" s="261"/>
      <c r="G9" s="261"/>
      <c r="H9" s="261"/>
      <c r="I9" s="263"/>
      <c r="J9" s="263"/>
      <c r="K9" s="264"/>
    </row>
    <row r="10" spans="1:13" ht="10.5" customHeight="1">
      <c r="A10" s="265" t="s">
        <v>20</v>
      </c>
      <c r="B10" s="266" t="s">
        <v>17</v>
      </c>
      <c r="C10" s="261">
        <f>I10-F10</f>
        <v>35720</v>
      </c>
      <c r="D10" s="261">
        <f>J10-G10</f>
        <v>41263</v>
      </c>
      <c r="E10" s="261">
        <f>K10-H10</f>
        <v>41264</v>
      </c>
      <c r="F10" s="261">
        <v>49179</v>
      </c>
      <c r="G10" s="261">
        <v>47542</v>
      </c>
      <c r="H10" s="261">
        <v>47542</v>
      </c>
      <c r="I10" s="263">
        <f ca="1">Kiadás!G10</f>
        <v>84899</v>
      </c>
      <c r="J10" s="263">
        <f ca="1">Kiadás!H10</f>
        <v>88805</v>
      </c>
      <c r="K10" s="264">
        <f ca="1">Kiadás!I10</f>
        <v>88806</v>
      </c>
      <c r="M10" s="268"/>
    </row>
    <row r="11" spans="1:13" ht="10.5" customHeight="1">
      <c r="A11" s="265" t="s">
        <v>21</v>
      </c>
      <c r="B11" s="266" t="s">
        <v>18</v>
      </c>
      <c r="C11" s="261">
        <f t="shared" ref="C11:E17" si="0">I11-F11</f>
        <v>10180</v>
      </c>
      <c r="D11" s="261">
        <f t="shared" si="0"/>
        <v>10625</v>
      </c>
      <c r="E11" s="261">
        <f t="shared" si="0"/>
        <v>10625</v>
      </c>
      <c r="F11" s="261">
        <v>13029</v>
      </c>
      <c r="G11" s="261">
        <v>12575</v>
      </c>
      <c r="H11" s="261">
        <v>12575</v>
      </c>
      <c r="I11" s="261">
        <f ca="1">Kiadás!G11</f>
        <v>23209</v>
      </c>
      <c r="J11" s="261">
        <f ca="1">Kiadás!H11</f>
        <v>23200</v>
      </c>
      <c r="K11" s="267">
        <f ca="1">Kiadás!I11</f>
        <v>23200</v>
      </c>
      <c r="M11" s="268"/>
    </row>
    <row r="12" spans="1:13" ht="10.5" customHeight="1">
      <c r="A12" s="265" t="s">
        <v>35</v>
      </c>
      <c r="B12" s="266" t="s">
        <v>190</v>
      </c>
      <c r="C12" s="261">
        <f t="shared" si="0"/>
        <v>40934</v>
      </c>
      <c r="D12" s="261">
        <f t="shared" si="0"/>
        <v>31643</v>
      </c>
      <c r="E12" s="261">
        <f t="shared" si="0"/>
        <v>30414</v>
      </c>
      <c r="F12" s="261">
        <v>11863</v>
      </c>
      <c r="G12" s="261">
        <v>10007</v>
      </c>
      <c r="H12" s="261">
        <v>10007</v>
      </c>
      <c r="I12" s="261">
        <f ca="1">Kiadás!G12</f>
        <v>52797</v>
      </c>
      <c r="J12" s="261">
        <f ca="1">Kiadás!H12</f>
        <v>41650</v>
      </c>
      <c r="K12" s="267">
        <f ca="1">Kiadás!I12</f>
        <v>40421</v>
      </c>
      <c r="M12" s="268"/>
    </row>
    <row r="13" spans="1:13" ht="10.5" customHeight="1">
      <c r="A13" s="265" t="s">
        <v>50</v>
      </c>
      <c r="B13" s="266" t="s">
        <v>191</v>
      </c>
      <c r="C13" s="261">
        <f t="shared" si="0"/>
        <v>6110</v>
      </c>
      <c r="D13" s="261">
        <f t="shared" si="0"/>
        <v>6110</v>
      </c>
      <c r="E13" s="261">
        <f t="shared" si="0"/>
        <v>4609</v>
      </c>
      <c r="F13" s="261"/>
      <c r="G13" s="261"/>
      <c r="H13" s="261"/>
      <c r="I13" s="261">
        <f ca="1">Kiadás!G13</f>
        <v>6110</v>
      </c>
      <c r="J13" s="261">
        <f ca="1">Kiadás!H13</f>
        <v>6110</v>
      </c>
      <c r="K13" s="267">
        <f ca="1">Kiadás!I13</f>
        <v>4609</v>
      </c>
      <c r="M13" s="268"/>
    </row>
    <row r="14" spans="1:13" ht="10.5" customHeight="1">
      <c r="A14" s="265" t="s">
        <v>53</v>
      </c>
      <c r="B14" s="266" t="s">
        <v>192</v>
      </c>
      <c r="C14" s="261">
        <f t="shared" si="0"/>
        <v>0</v>
      </c>
      <c r="D14" s="261">
        <f t="shared" si="0"/>
        <v>0</v>
      </c>
      <c r="E14" s="261">
        <f t="shared" si="0"/>
        <v>0</v>
      </c>
      <c r="F14" s="261"/>
      <c r="G14" s="261"/>
      <c r="H14" s="261"/>
      <c r="I14" s="261"/>
      <c r="J14" s="261"/>
      <c r="K14" s="267"/>
    </row>
    <row r="15" spans="1:13" ht="10.5" customHeight="1">
      <c r="A15" s="265" t="s">
        <v>84</v>
      </c>
      <c r="B15" s="266" t="s">
        <v>193</v>
      </c>
      <c r="C15" s="261">
        <f t="shared" si="0"/>
        <v>12681</v>
      </c>
      <c r="D15" s="261">
        <f t="shared" si="0"/>
        <v>21082</v>
      </c>
      <c r="E15" s="261">
        <f t="shared" si="0"/>
        <v>21141</v>
      </c>
      <c r="F15" s="261"/>
      <c r="G15" s="261"/>
      <c r="H15" s="261"/>
      <c r="I15" s="261">
        <f ca="1">Kiadás!G16</f>
        <v>12681</v>
      </c>
      <c r="J15" s="261">
        <f ca="1">Kiadás!H16</f>
        <v>21082</v>
      </c>
      <c r="K15" s="267">
        <f ca="1">Kiadás!I16</f>
        <v>21141</v>
      </c>
    </row>
    <row r="16" spans="1:13" ht="10.5" customHeight="1">
      <c r="A16" s="265" t="s">
        <v>88</v>
      </c>
      <c r="B16" s="266" t="s">
        <v>194</v>
      </c>
      <c r="C16" s="261">
        <f t="shared" si="0"/>
        <v>0</v>
      </c>
      <c r="D16" s="261">
        <f t="shared" si="0"/>
        <v>120</v>
      </c>
      <c r="E16" s="261">
        <f t="shared" si="0"/>
        <v>125</v>
      </c>
      <c r="F16" s="261"/>
      <c r="G16" s="261"/>
      <c r="H16" s="261"/>
      <c r="I16" s="261">
        <f ca="1">Kiadás!G17</f>
        <v>0</v>
      </c>
      <c r="J16" s="261">
        <f ca="1">Kiadás!H17</f>
        <v>120</v>
      </c>
      <c r="K16" s="267">
        <f ca="1">Kiadás!I17</f>
        <v>125</v>
      </c>
    </row>
    <row r="17" spans="1:13" ht="10.5" customHeight="1">
      <c r="A17" s="265" t="s">
        <v>90</v>
      </c>
      <c r="B17" s="266" t="s">
        <v>195</v>
      </c>
      <c r="C17" s="261">
        <f t="shared" si="0"/>
        <v>0</v>
      </c>
      <c r="D17" s="261">
        <f t="shared" si="0"/>
        <v>0</v>
      </c>
      <c r="E17" s="261">
        <f t="shared" si="0"/>
        <v>0</v>
      </c>
      <c r="F17" s="261"/>
      <c r="G17" s="261"/>
      <c r="H17" s="261"/>
      <c r="I17" s="261"/>
      <c r="J17" s="261"/>
      <c r="K17" s="267"/>
    </row>
    <row r="18" spans="1:13" ht="10.5" customHeight="1">
      <c r="A18" s="265" t="s">
        <v>94</v>
      </c>
      <c r="B18" s="266" t="s">
        <v>196</v>
      </c>
      <c r="C18" s="261">
        <f t="shared" ref="C18:H18" si="1">SUM(C10:C17)</f>
        <v>105625</v>
      </c>
      <c r="D18" s="261">
        <f t="shared" si="1"/>
        <v>110843</v>
      </c>
      <c r="E18" s="261">
        <f t="shared" si="1"/>
        <v>108178</v>
      </c>
      <c r="F18" s="261">
        <f t="shared" si="1"/>
        <v>74071</v>
      </c>
      <c r="G18" s="261">
        <f t="shared" si="1"/>
        <v>70124</v>
      </c>
      <c r="H18" s="261">
        <f t="shared" si="1"/>
        <v>70124</v>
      </c>
      <c r="I18" s="261">
        <f>SUM(I10:I16)</f>
        <v>179696</v>
      </c>
      <c r="J18" s="261">
        <f>SUM(J10:J16)</f>
        <v>180967</v>
      </c>
      <c r="K18" s="267">
        <f>SUM(K10:K16)</f>
        <v>178302</v>
      </c>
    </row>
    <row r="19" spans="1:13" s="270" customFormat="1" ht="10.5" customHeight="1">
      <c r="A19" s="265" t="s">
        <v>100</v>
      </c>
      <c r="B19" s="266" t="s">
        <v>197</v>
      </c>
      <c r="C19" s="261">
        <v>1000</v>
      </c>
      <c r="D19" s="261"/>
      <c r="E19" s="261"/>
      <c r="F19" s="261"/>
      <c r="G19" s="261"/>
      <c r="H19" s="261"/>
      <c r="I19" s="261">
        <v>1000</v>
      </c>
      <c r="J19" s="261"/>
      <c r="K19" s="267"/>
    </row>
    <row r="20" spans="1:13" ht="12" customHeight="1">
      <c r="A20" s="265" t="s">
        <v>104</v>
      </c>
      <c r="B20" s="266" t="s">
        <v>198</v>
      </c>
      <c r="C20" s="261">
        <v>1000</v>
      </c>
      <c r="D20" s="261"/>
      <c r="E20" s="261"/>
      <c r="F20" s="261"/>
      <c r="G20" s="261"/>
      <c r="H20" s="261"/>
      <c r="I20" s="261">
        <v>1000</v>
      </c>
      <c r="J20" s="261"/>
      <c r="K20" s="267"/>
    </row>
    <row r="21" spans="1:13" ht="10.5" customHeight="1">
      <c r="A21" s="271" t="s">
        <v>106</v>
      </c>
      <c r="B21" s="272" t="s">
        <v>199</v>
      </c>
      <c r="C21" s="262">
        <f>C18+C19</f>
        <v>106625</v>
      </c>
      <c r="D21" s="262">
        <f t="shared" ref="D21:K21" si="2">D18+D19</f>
        <v>110843</v>
      </c>
      <c r="E21" s="262">
        <f t="shared" si="2"/>
        <v>108178</v>
      </c>
      <c r="F21" s="262">
        <f t="shared" si="2"/>
        <v>74071</v>
      </c>
      <c r="G21" s="262">
        <f t="shared" si="2"/>
        <v>70124</v>
      </c>
      <c r="H21" s="262">
        <f t="shared" si="2"/>
        <v>70124</v>
      </c>
      <c r="I21" s="262">
        <f t="shared" si="2"/>
        <v>180696</v>
      </c>
      <c r="J21" s="262">
        <f t="shared" si="2"/>
        <v>180967</v>
      </c>
      <c r="K21" s="372">
        <f t="shared" si="2"/>
        <v>178302</v>
      </c>
    </row>
    <row r="22" spans="1:13" ht="14.25" customHeight="1">
      <c r="A22" s="265" t="s">
        <v>108</v>
      </c>
      <c r="B22" s="266" t="s">
        <v>200</v>
      </c>
      <c r="C22" s="261"/>
      <c r="D22" s="261"/>
      <c r="E22" s="261"/>
      <c r="F22" s="261"/>
      <c r="G22" s="261"/>
      <c r="H22" s="261"/>
      <c r="I22" s="261"/>
      <c r="J22" s="261"/>
      <c r="K22" s="267"/>
    </row>
    <row r="23" spans="1:13" ht="15" customHeight="1">
      <c r="A23" s="273" t="s">
        <v>201</v>
      </c>
      <c r="B23" s="272" t="s">
        <v>202</v>
      </c>
      <c r="C23" s="262"/>
      <c r="D23" s="262"/>
      <c r="E23" s="262"/>
      <c r="F23" s="262"/>
      <c r="G23" s="262"/>
      <c r="H23" s="262"/>
      <c r="I23" s="262"/>
      <c r="J23" s="262"/>
      <c r="K23" s="372"/>
    </row>
    <row r="24" spans="1:13" ht="14.25" customHeight="1">
      <c r="A24" s="271" t="s">
        <v>203</v>
      </c>
      <c r="B24" s="284" t="s">
        <v>204</v>
      </c>
      <c r="C24" s="285">
        <f>C21+C23</f>
        <v>106625</v>
      </c>
      <c r="D24" s="285">
        <f t="shared" ref="D24:K24" si="3">D21+D23</f>
        <v>110843</v>
      </c>
      <c r="E24" s="285">
        <f t="shared" si="3"/>
        <v>108178</v>
      </c>
      <c r="F24" s="285">
        <f t="shared" si="3"/>
        <v>74071</v>
      </c>
      <c r="G24" s="285">
        <f t="shared" si="3"/>
        <v>70124</v>
      </c>
      <c r="H24" s="285">
        <f t="shared" si="3"/>
        <v>70124</v>
      </c>
      <c r="I24" s="285">
        <f t="shared" si="3"/>
        <v>180696</v>
      </c>
      <c r="J24" s="285">
        <f t="shared" si="3"/>
        <v>180967</v>
      </c>
      <c r="K24" s="287">
        <f t="shared" si="3"/>
        <v>178302</v>
      </c>
    </row>
    <row r="25" spans="1:13" ht="10.5" customHeight="1">
      <c r="A25" s="265" t="s">
        <v>205</v>
      </c>
      <c r="B25" s="266" t="s">
        <v>206</v>
      </c>
      <c r="C25" s="261"/>
      <c r="D25" s="261"/>
      <c r="E25" s="261"/>
      <c r="F25" s="261"/>
      <c r="G25" s="261"/>
      <c r="H25" s="261"/>
      <c r="I25" s="261"/>
      <c r="J25" s="261"/>
      <c r="K25" s="267"/>
    </row>
    <row r="26" spans="1:13" ht="10.5" customHeight="1">
      <c r="A26" s="265" t="s">
        <v>207</v>
      </c>
      <c r="B26" s="266" t="s">
        <v>208</v>
      </c>
      <c r="C26" s="261">
        <f ca="1">Kiadás!G19</f>
        <v>0</v>
      </c>
      <c r="D26" s="261">
        <f ca="1">Kiadás!H19</f>
        <v>7368</v>
      </c>
      <c r="E26" s="261">
        <f ca="1">Kiadás!I19</f>
        <v>7368</v>
      </c>
      <c r="F26" s="261"/>
      <c r="G26" s="261"/>
      <c r="H26" s="261"/>
      <c r="I26" s="261">
        <f>C26</f>
        <v>0</v>
      </c>
      <c r="J26" s="261">
        <f>D26</f>
        <v>7368</v>
      </c>
      <c r="K26" s="267">
        <f>E26</f>
        <v>7368</v>
      </c>
    </row>
    <row r="27" spans="1:13" ht="10.5" customHeight="1">
      <c r="A27" s="265" t="s">
        <v>209</v>
      </c>
      <c r="B27" s="266" t="s">
        <v>45</v>
      </c>
      <c r="C27" s="261">
        <f ca="1">Kiadás!G21</f>
        <v>251</v>
      </c>
      <c r="D27" s="261">
        <f ca="1">Kiadás!H21</f>
        <v>251</v>
      </c>
      <c r="E27" s="261">
        <f ca="1">Kiadás!I21</f>
        <v>351</v>
      </c>
      <c r="F27" s="261"/>
      <c r="G27" s="261"/>
      <c r="H27" s="261"/>
      <c r="I27" s="261">
        <v>251</v>
      </c>
      <c r="J27" s="261">
        <v>251</v>
      </c>
      <c r="K27" s="267">
        <v>351</v>
      </c>
    </row>
    <row r="28" spans="1:13" ht="10.5" customHeight="1">
      <c r="A28" s="265" t="s">
        <v>210</v>
      </c>
      <c r="B28" s="266" t="s">
        <v>191</v>
      </c>
      <c r="C28" s="261"/>
      <c r="D28" s="261"/>
      <c r="E28" s="261"/>
      <c r="F28" s="261"/>
      <c r="G28" s="261"/>
      <c r="H28" s="261"/>
      <c r="I28" s="261"/>
      <c r="J28" s="261"/>
      <c r="K28" s="267"/>
      <c r="M28" s="268"/>
    </row>
    <row r="29" spans="1:13" ht="10.5" customHeight="1">
      <c r="A29" s="265" t="s">
        <v>211</v>
      </c>
      <c r="B29" s="266" t="s">
        <v>193</v>
      </c>
      <c r="C29" s="261"/>
      <c r="D29" s="261"/>
      <c r="E29" s="261"/>
      <c r="F29" s="261"/>
      <c r="G29" s="261"/>
      <c r="H29" s="261"/>
      <c r="I29" s="261"/>
      <c r="J29" s="261"/>
      <c r="K29" s="267"/>
    </row>
    <row r="30" spans="1:13" ht="10.5" customHeight="1">
      <c r="A30" s="265" t="s">
        <v>212</v>
      </c>
      <c r="B30" s="266" t="s">
        <v>52</v>
      </c>
      <c r="C30" s="261"/>
      <c r="D30" s="261"/>
      <c r="E30" s="261"/>
      <c r="F30" s="261"/>
      <c r="G30" s="261"/>
      <c r="H30" s="261"/>
      <c r="I30" s="261"/>
      <c r="J30" s="261"/>
      <c r="K30" s="267"/>
    </row>
    <row r="31" spans="1:13" ht="10.5" customHeight="1">
      <c r="A31" s="265" t="s">
        <v>213</v>
      </c>
      <c r="B31" s="266" t="s">
        <v>214</v>
      </c>
      <c r="C31" s="261">
        <f>SUM(C26:C30)</f>
        <v>251</v>
      </c>
      <c r="D31" s="261">
        <f>SUM(D26:D30)</f>
        <v>7619</v>
      </c>
      <c r="E31" s="261">
        <f>SUM(E26:E30)</f>
        <v>7719</v>
      </c>
      <c r="F31" s="261">
        <v>0</v>
      </c>
      <c r="G31" s="261">
        <v>0</v>
      </c>
      <c r="H31" s="261">
        <v>0</v>
      </c>
      <c r="I31" s="261">
        <v>251</v>
      </c>
      <c r="J31" s="261">
        <f>SUM(J26:J29)</f>
        <v>7619</v>
      </c>
      <c r="K31" s="267">
        <f>SUM(K26:K29)</f>
        <v>7719</v>
      </c>
    </row>
    <row r="32" spans="1:13" s="270" customFormat="1" ht="10.5" customHeight="1">
      <c r="A32" s="265" t="s">
        <v>215</v>
      </c>
      <c r="B32" s="266" t="s">
        <v>216</v>
      </c>
      <c r="C32" s="261"/>
      <c r="D32" s="269"/>
      <c r="E32" s="261"/>
      <c r="F32" s="269"/>
      <c r="G32" s="269"/>
      <c r="H32" s="261"/>
      <c r="I32" s="261"/>
      <c r="J32" s="261"/>
      <c r="K32" s="267"/>
    </row>
    <row r="33" spans="1:28" ht="10.5" customHeight="1">
      <c r="A33" s="265" t="s">
        <v>217</v>
      </c>
      <c r="B33" s="266" t="s">
        <v>218</v>
      </c>
      <c r="C33" s="261"/>
      <c r="D33" s="261"/>
      <c r="E33" s="261"/>
      <c r="F33" s="261"/>
      <c r="G33" s="261"/>
      <c r="H33" s="261"/>
      <c r="I33" s="261"/>
      <c r="J33" s="261"/>
      <c r="K33" s="267"/>
    </row>
    <row r="34" spans="1:28" ht="10.5" customHeight="1">
      <c r="A34" s="271" t="s">
        <v>219</v>
      </c>
      <c r="B34" s="272" t="s">
        <v>220</v>
      </c>
      <c r="C34" s="262">
        <f>C31</f>
        <v>251</v>
      </c>
      <c r="D34" s="262">
        <f t="shared" ref="D34:K34" si="4">D31</f>
        <v>7619</v>
      </c>
      <c r="E34" s="262">
        <f t="shared" si="4"/>
        <v>7719</v>
      </c>
      <c r="F34" s="262">
        <f t="shared" si="4"/>
        <v>0</v>
      </c>
      <c r="G34" s="262">
        <f t="shared" si="4"/>
        <v>0</v>
      </c>
      <c r="H34" s="262">
        <f t="shared" si="4"/>
        <v>0</v>
      </c>
      <c r="I34" s="262">
        <f t="shared" si="4"/>
        <v>251</v>
      </c>
      <c r="J34" s="262">
        <f t="shared" si="4"/>
        <v>7619</v>
      </c>
      <c r="K34" s="372">
        <f t="shared" si="4"/>
        <v>7719</v>
      </c>
    </row>
    <row r="35" spans="1:28" s="270" customFormat="1" ht="10.5" customHeight="1">
      <c r="A35" s="265" t="s">
        <v>221</v>
      </c>
      <c r="B35" s="266" t="s">
        <v>222</v>
      </c>
      <c r="C35" s="261">
        <f ca="1">Kiadás!G38</f>
        <v>391</v>
      </c>
      <c r="D35" s="261">
        <f ca="1">Kiadás!H38</f>
        <v>391</v>
      </c>
      <c r="E35" s="261">
        <f ca="1">Kiadás!I38</f>
        <v>391</v>
      </c>
      <c r="F35" s="261"/>
      <c r="G35" s="261"/>
      <c r="H35" s="261"/>
      <c r="I35" s="261">
        <f>C35</f>
        <v>391</v>
      </c>
      <c r="J35" s="261">
        <f>D35</f>
        <v>391</v>
      </c>
      <c r="K35" s="267">
        <f>E35</f>
        <v>391</v>
      </c>
    </row>
    <row r="36" spans="1:28" ht="15.75" customHeight="1">
      <c r="A36" s="273" t="s">
        <v>223</v>
      </c>
      <c r="B36" s="272" t="s">
        <v>224</v>
      </c>
      <c r="C36" s="262">
        <f>C35</f>
        <v>391</v>
      </c>
      <c r="D36" s="262">
        <f>D35</f>
        <v>391</v>
      </c>
      <c r="E36" s="262">
        <f>E35</f>
        <v>391</v>
      </c>
      <c r="F36" s="262"/>
      <c r="G36" s="262"/>
      <c r="H36" s="262"/>
      <c r="I36" s="262">
        <f>I35</f>
        <v>391</v>
      </c>
      <c r="J36" s="262">
        <f>J35</f>
        <v>391</v>
      </c>
      <c r="K36" s="372">
        <f>K35</f>
        <v>391</v>
      </c>
    </row>
    <row r="37" spans="1:28" ht="14.25" customHeight="1">
      <c r="A37" s="271" t="s">
        <v>225</v>
      </c>
      <c r="B37" s="284" t="s">
        <v>226</v>
      </c>
      <c r="C37" s="285">
        <f>C34+C36</f>
        <v>642</v>
      </c>
      <c r="D37" s="285">
        <f>D34+D36</f>
        <v>8010</v>
      </c>
      <c r="E37" s="285">
        <f>E34+E36</f>
        <v>8110</v>
      </c>
      <c r="F37" s="285"/>
      <c r="G37" s="285"/>
      <c r="H37" s="261"/>
      <c r="I37" s="285">
        <f>I34+I36</f>
        <v>642</v>
      </c>
      <c r="J37" s="285">
        <f>J34+J36</f>
        <v>8010</v>
      </c>
      <c r="K37" s="287">
        <f>K34+K36</f>
        <v>8110</v>
      </c>
    </row>
    <row r="38" spans="1:28" ht="10.5" customHeight="1">
      <c r="A38" s="271" t="s">
        <v>227</v>
      </c>
      <c r="B38" s="286" t="s">
        <v>228</v>
      </c>
      <c r="C38" s="285">
        <f>C24+C37</f>
        <v>107267</v>
      </c>
      <c r="D38" s="285">
        <f t="shared" ref="D38:K38" si="5">D24+D37</f>
        <v>118853</v>
      </c>
      <c r="E38" s="285">
        <f t="shared" si="5"/>
        <v>116288</v>
      </c>
      <c r="F38" s="285">
        <f t="shared" si="5"/>
        <v>74071</v>
      </c>
      <c r="G38" s="285">
        <f t="shared" si="5"/>
        <v>70124</v>
      </c>
      <c r="H38" s="285">
        <f t="shared" si="5"/>
        <v>70124</v>
      </c>
      <c r="I38" s="285">
        <f t="shared" si="5"/>
        <v>181338</v>
      </c>
      <c r="J38" s="285">
        <f t="shared" si="5"/>
        <v>188977</v>
      </c>
      <c r="K38" s="287">
        <f t="shared" si="5"/>
        <v>186412</v>
      </c>
    </row>
    <row r="39" spans="1:28" ht="10.5" customHeight="1">
      <c r="A39" s="846" t="s">
        <v>15</v>
      </c>
      <c r="B39" s="847"/>
      <c r="C39" s="261"/>
      <c r="D39" s="261"/>
      <c r="E39" s="261"/>
      <c r="F39" s="261"/>
      <c r="G39" s="261"/>
      <c r="H39" s="261"/>
      <c r="I39" s="261"/>
      <c r="J39" s="261"/>
      <c r="K39" s="267"/>
    </row>
    <row r="40" spans="1:28" ht="10.5" customHeight="1">
      <c r="A40" s="265" t="s">
        <v>229</v>
      </c>
      <c r="B40" s="266" t="s">
        <v>16</v>
      </c>
      <c r="C40" s="261">
        <f ca="1">Bevételek!J7</f>
        <v>5058</v>
      </c>
      <c r="D40" s="261">
        <f ca="1">Bevételek!K7</f>
        <v>5058</v>
      </c>
      <c r="E40" s="261">
        <f ca="1">Bevételek!L7</f>
        <v>4954</v>
      </c>
      <c r="F40" s="261"/>
      <c r="G40" s="261"/>
      <c r="H40" s="261"/>
      <c r="I40" s="261">
        <f>C40</f>
        <v>5058</v>
      </c>
      <c r="J40" s="261">
        <f t="shared" ref="J40:K44" si="6">D40</f>
        <v>5058</v>
      </c>
      <c r="K40" s="267">
        <f t="shared" si="6"/>
        <v>4954</v>
      </c>
    </row>
    <row r="41" spans="1:28" ht="10.5" customHeight="1">
      <c r="A41" s="265" t="s">
        <v>230</v>
      </c>
      <c r="B41" s="266" t="s">
        <v>72</v>
      </c>
      <c r="C41" s="261">
        <f ca="1">Bevételek!J12</f>
        <v>70131</v>
      </c>
      <c r="D41" s="261">
        <f ca="1">Bevételek!K12</f>
        <v>73046</v>
      </c>
      <c r="E41" s="261">
        <f ca="1">Bevételek!L12</f>
        <v>73046</v>
      </c>
      <c r="F41" s="261"/>
      <c r="G41" s="261"/>
      <c r="H41" s="261"/>
      <c r="I41" s="261">
        <f>C41</f>
        <v>70131</v>
      </c>
      <c r="J41" s="261">
        <f t="shared" si="6"/>
        <v>73046</v>
      </c>
      <c r="K41" s="267">
        <f t="shared" si="6"/>
        <v>73046</v>
      </c>
    </row>
    <row r="42" spans="1:28" ht="10.5" customHeight="1">
      <c r="A42" s="265" t="s">
        <v>231</v>
      </c>
      <c r="B42" s="266" t="s">
        <v>74</v>
      </c>
      <c r="C42" s="261">
        <f ca="1">Bevételek!J16</f>
        <v>50916</v>
      </c>
      <c r="D42" s="261">
        <f ca="1">Bevételek!K16</f>
        <v>75401</v>
      </c>
      <c r="E42" s="261">
        <f ca="1">Bevételek!L16</f>
        <v>75401</v>
      </c>
      <c r="F42" s="261"/>
      <c r="G42" s="261"/>
      <c r="H42" s="261"/>
      <c r="I42" s="261">
        <f>C42</f>
        <v>50916</v>
      </c>
      <c r="J42" s="261">
        <f t="shared" si="6"/>
        <v>75401</v>
      </c>
      <c r="K42" s="267">
        <f t="shared" si="6"/>
        <v>75401</v>
      </c>
    </row>
    <row r="43" spans="1:28" ht="10.5" customHeight="1">
      <c r="A43" s="265" t="s">
        <v>232</v>
      </c>
      <c r="B43" s="266" t="s">
        <v>233</v>
      </c>
      <c r="C43" s="261">
        <f ca="1">Bevételek!J21</f>
        <v>335</v>
      </c>
      <c r="D43" s="261">
        <f ca="1">Bevételek!K21</f>
        <v>7956</v>
      </c>
      <c r="E43" s="261">
        <f ca="1">Bevételek!L21</f>
        <v>8118</v>
      </c>
      <c r="F43" s="261"/>
      <c r="G43" s="261"/>
      <c r="H43" s="261"/>
      <c r="I43" s="261">
        <f>C43</f>
        <v>335</v>
      </c>
      <c r="J43" s="261">
        <f t="shared" si="6"/>
        <v>7956</v>
      </c>
      <c r="K43" s="267">
        <f t="shared" si="6"/>
        <v>8118</v>
      </c>
    </row>
    <row r="44" spans="1:28" ht="10.5" customHeight="1">
      <c r="A44" s="265" t="s">
        <v>234</v>
      </c>
      <c r="B44" s="266" t="s">
        <v>235</v>
      </c>
      <c r="C44" s="261">
        <f ca="1">Bevételek!J25</f>
        <v>19735</v>
      </c>
      <c r="D44" s="261">
        <f ca="1">Bevételek!K25</f>
        <v>22349</v>
      </c>
      <c r="E44" s="261">
        <f ca="1">Bevételek!L25</f>
        <v>22775</v>
      </c>
      <c r="F44" s="261"/>
      <c r="G44" s="261"/>
      <c r="H44" s="261"/>
      <c r="I44" s="261">
        <f>C44</f>
        <v>19735</v>
      </c>
      <c r="J44" s="261">
        <f t="shared" si="6"/>
        <v>22349</v>
      </c>
      <c r="K44" s="267">
        <f t="shared" si="6"/>
        <v>22775</v>
      </c>
    </row>
    <row r="45" spans="1:28" ht="10.5" customHeight="1">
      <c r="A45" s="265" t="s">
        <v>236</v>
      </c>
      <c r="B45" s="266" t="s">
        <v>237</v>
      </c>
      <c r="C45" s="261"/>
      <c r="D45" s="261"/>
      <c r="E45" s="261"/>
      <c r="F45" s="261"/>
      <c r="G45" s="261"/>
      <c r="H45" s="261"/>
      <c r="I45" s="261"/>
      <c r="J45" s="261"/>
      <c r="K45" s="267"/>
      <c r="L45" s="268"/>
      <c r="M45" s="268"/>
      <c r="N45" s="268"/>
      <c r="O45" s="268"/>
      <c r="P45" s="268"/>
      <c r="Q45" s="268"/>
      <c r="R45" s="268"/>
      <c r="S45" s="268"/>
      <c r="T45" s="268"/>
      <c r="U45" s="268"/>
      <c r="V45" s="268"/>
      <c r="W45" s="268"/>
      <c r="X45" s="268"/>
      <c r="Y45" s="268"/>
      <c r="Z45" s="268"/>
      <c r="AA45" s="268"/>
      <c r="AB45" s="268"/>
    </row>
    <row r="46" spans="1:28" ht="10.5" customHeight="1">
      <c r="A46" s="265" t="s">
        <v>238</v>
      </c>
      <c r="B46" s="266" t="s">
        <v>239</v>
      </c>
      <c r="C46" s="261"/>
      <c r="D46" s="261"/>
      <c r="E46" s="261"/>
      <c r="F46" s="261"/>
      <c r="G46" s="261"/>
      <c r="H46" s="261"/>
      <c r="I46" s="261"/>
      <c r="J46" s="261"/>
      <c r="K46" s="267"/>
      <c r="L46" s="268"/>
      <c r="M46" s="268"/>
      <c r="N46" s="268"/>
      <c r="O46" s="268"/>
      <c r="P46" s="268"/>
      <c r="Q46" s="268"/>
      <c r="R46" s="268"/>
      <c r="S46" s="268"/>
      <c r="T46" s="268"/>
      <c r="U46" s="268"/>
      <c r="V46" s="268"/>
      <c r="W46" s="268"/>
      <c r="X46" s="268"/>
      <c r="Y46" s="268"/>
      <c r="Z46" s="268"/>
      <c r="AA46" s="268"/>
      <c r="AB46" s="268"/>
    </row>
    <row r="47" spans="1:28" ht="10.5" customHeight="1">
      <c r="A47" s="265" t="s">
        <v>240</v>
      </c>
      <c r="B47" s="266" t="s">
        <v>241</v>
      </c>
      <c r="C47" s="261"/>
      <c r="D47" s="261"/>
      <c r="E47" s="261"/>
      <c r="F47" s="261"/>
      <c r="G47" s="269"/>
      <c r="H47" s="261"/>
      <c r="I47" s="261"/>
      <c r="J47" s="261"/>
      <c r="K47" s="267"/>
      <c r="L47" s="268"/>
      <c r="M47" s="268"/>
      <c r="N47" s="268"/>
      <c r="O47" s="268"/>
      <c r="P47" s="268"/>
      <c r="Q47" s="268"/>
      <c r="R47" s="268"/>
      <c r="S47" s="268"/>
      <c r="T47" s="268"/>
      <c r="U47" s="268"/>
      <c r="V47" s="268"/>
      <c r="W47" s="268"/>
      <c r="X47" s="268"/>
      <c r="Y47" s="268"/>
      <c r="Z47" s="268"/>
      <c r="AA47" s="268"/>
      <c r="AB47" s="268"/>
    </row>
    <row r="48" spans="1:28" ht="10.5" customHeight="1">
      <c r="A48" s="265" t="s">
        <v>242</v>
      </c>
      <c r="B48" s="266" t="s">
        <v>243</v>
      </c>
      <c r="C48" s="261">
        <f ca="1">Bevételek!J30</f>
        <v>0</v>
      </c>
      <c r="D48" s="261">
        <f ca="1">Bevételek!K30</f>
        <v>0</v>
      </c>
      <c r="E48" s="261">
        <f ca="1">Bevételek!L30</f>
        <v>84</v>
      </c>
      <c r="F48" s="261"/>
      <c r="G48" s="261"/>
      <c r="H48" s="261"/>
      <c r="I48" s="261"/>
      <c r="J48" s="261"/>
      <c r="K48" s="267"/>
      <c r="L48" s="268"/>
      <c r="M48" s="268"/>
      <c r="N48" s="268"/>
      <c r="O48" s="268"/>
      <c r="P48" s="268"/>
      <c r="Q48" s="268"/>
      <c r="R48" s="268"/>
      <c r="S48" s="268"/>
      <c r="T48" s="268"/>
      <c r="U48" s="268"/>
      <c r="V48" s="268"/>
      <c r="W48" s="268"/>
      <c r="X48" s="268"/>
      <c r="Y48" s="268"/>
      <c r="Z48" s="268"/>
      <c r="AA48" s="268"/>
      <c r="AB48" s="268"/>
    </row>
    <row r="49" spans="1:28" s="270" customFormat="1" ht="10.5" customHeight="1">
      <c r="A49" s="265" t="s">
        <v>244</v>
      </c>
      <c r="B49" s="266" t="s">
        <v>245</v>
      </c>
      <c r="C49" s="261"/>
      <c r="D49" s="261"/>
      <c r="E49" s="261"/>
      <c r="F49" s="261"/>
      <c r="G49" s="261"/>
      <c r="H49" s="261"/>
      <c r="I49" s="261"/>
      <c r="J49" s="261"/>
      <c r="K49" s="267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  <c r="Z49" s="274"/>
      <c r="AA49" s="274"/>
      <c r="AB49" s="274"/>
    </row>
    <row r="50" spans="1:28" ht="10.5" customHeight="1">
      <c r="A50" s="265" t="s">
        <v>246</v>
      </c>
      <c r="B50" s="266" t="s">
        <v>247</v>
      </c>
      <c r="C50" s="261"/>
      <c r="D50" s="261"/>
      <c r="E50" s="261"/>
      <c r="F50" s="261"/>
      <c r="G50" s="261"/>
      <c r="H50" s="261"/>
      <c r="I50" s="261"/>
      <c r="J50" s="261"/>
      <c r="K50" s="267"/>
      <c r="L50" s="268"/>
      <c r="M50" s="268"/>
      <c r="N50" s="268"/>
      <c r="O50" s="268"/>
      <c r="P50" s="268"/>
      <c r="Q50" s="268"/>
      <c r="R50" s="268"/>
      <c r="S50" s="268"/>
      <c r="T50" s="268"/>
      <c r="U50" s="268"/>
      <c r="V50" s="268"/>
      <c r="W50" s="268"/>
      <c r="X50" s="268"/>
      <c r="Y50" s="268"/>
      <c r="Z50" s="268"/>
      <c r="AA50" s="268"/>
      <c r="AB50" s="268"/>
    </row>
    <row r="51" spans="1:28" ht="10.5" customHeight="1">
      <c r="A51" s="265" t="s">
        <v>248</v>
      </c>
      <c r="B51" s="266" t="s">
        <v>249</v>
      </c>
      <c r="C51" s="262">
        <f>SUM(C40:C50)</f>
        <v>146175</v>
      </c>
      <c r="D51" s="262">
        <f t="shared" ref="D51:K51" si="7">SUM(D40:D50)</f>
        <v>183810</v>
      </c>
      <c r="E51" s="262">
        <f t="shared" si="7"/>
        <v>184378</v>
      </c>
      <c r="F51" s="262">
        <f t="shared" si="7"/>
        <v>0</v>
      </c>
      <c r="G51" s="262">
        <f t="shared" si="7"/>
        <v>0</v>
      </c>
      <c r="H51" s="262">
        <f t="shared" si="7"/>
        <v>0</v>
      </c>
      <c r="I51" s="262">
        <f t="shared" si="7"/>
        <v>146175</v>
      </c>
      <c r="J51" s="262">
        <f t="shared" si="7"/>
        <v>183810</v>
      </c>
      <c r="K51" s="372">
        <f t="shared" si="7"/>
        <v>184294</v>
      </c>
      <c r="L51" s="268"/>
      <c r="M51" s="268"/>
      <c r="N51" s="268"/>
      <c r="O51" s="268"/>
      <c r="P51" s="268"/>
      <c r="Q51" s="268"/>
      <c r="R51" s="268"/>
      <c r="S51" s="268"/>
      <c r="T51" s="268"/>
      <c r="U51" s="268"/>
      <c r="V51" s="268"/>
      <c r="W51" s="268"/>
      <c r="X51" s="268"/>
      <c r="Y51" s="268"/>
      <c r="Z51" s="268"/>
      <c r="AA51" s="268"/>
      <c r="AB51" s="268"/>
    </row>
    <row r="52" spans="1:28" ht="10.5" customHeight="1">
      <c r="A52" s="265" t="s">
        <v>250</v>
      </c>
      <c r="B52" s="266" t="s">
        <v>29</v>
      </c>
      <c r="C52" s="261"/>
      <c r="D52" s="261"/>
      <c r="E52" s="261"/>
      <c r="F52" s="261"/>
      <c r="G52" s="261"/>
      <c r="H52" s="261"/>
      <c r="I52" s="261"/>
      <c r="J52" s="261"/>
      <c r="K52" s="267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</row>
    <row r="53" spans="1:28" ht="14.25" customHeight="1">
      <c r="A53" s="265" t="s">
        <v>251</v>
      </c>
      <c r="B53" s="266" t="s">
        <v>252</v>
      </c>
      <c r="C53" s="261"/>
      <c r="D53" s="261"/>
      <c r="E53" s="261"/>
      <c r="F53" s="261"/>
      <c r="G53" s="261"/>
      <c r="H53" s="261"/>
      <c r="I53" s="261"/>
      <c r="J53" s="261"/>
      <c r="K53" s="267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</row>
    <row r="54" spans="1:28" ht="14.25" customHeight="1">
      <c r="A54" s="271" t="s">
        <v>253</v>
      </c>
      <c r="B54" s="272" t="s">
        <v>254</v>
      </c>
      <c r="C54" s="262"/>
      <c r="D54" s="262"/>
      <c r="E54" s="262"/>
      <c r="F54" s="262"/>
      <c r="G54" s="262"/>
      <c r="H54" s="262"/>
      <c r="I54" s="262"/>
      <c r="J54" s="262"/>
      <c r="K54" s="372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</row>
    <row r="55" spans="1:28" s="270" customFormat="1" ht="10.5" customHeight="1">
      <c r="A55" s="265" t="s">
        <v>255</v>
      </c>
      <c r="B55" s="266" t="s">
        <v>256</v>
      </c>
      <c r="C55" s="261">
        <f ca="1">Bevételek!G44</f>
        <v>35163</v>
      </c>
      <c r="D55" s="261">
        <f ca="1">Bevételek!H44</f>
        <v>5167</v>
      </c>
      <c r="E55" s="261">
        <f ca="1">Bevételek!I44</f>
        <v>3757</v>
      </c>
      <c r="F55" s="261"/>
      <c r="G55" s="261"/>
      <c r="H55" s="261"/>
      <c r="I55" s="261">
        <f>C55</f>
        <v>35163</v>
      </c>
      <c r="J55" s="261">
        <f>D55</f>
        <v>5167</v>
      </c>
      <c r="K55" s="267">
        <f>E55</f>
        <v>3757</v>
      </c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</row>
    <row r="56" spans="1:28" ht="10.5" customHeight="1">
      <c r="A56" s="265" t="s">
        <v>257</v>
      </c>
      <c r="B56" s="266" t="s">
        <v>258</v>
      </c>
      <c r="C56" s="261"/>
      <c r="D56" s="261"/>
      <c r="E56" s="261"/>
      <c r="F56" s="261"/>
      <c r="G56" s="261"/>
      <c r="H56" s="261"/>
      <c r="I56" s="261"/>
      <c r="J56" s="261"/>
      <c r="K56" s="267"/>
      <c r="L56" s="268"/>
      <c r="M56" s="268"/>
      <c r="N56" s="268"/>
      <c r="O56" s="268"/>
      <c r="P56" s="268"/>
      <c r="Q56" s="268"/>
      <c r="R56" s="268"/>
      <c r="S56" s="268"/>
      <c r="T56" s="268"/>
      <c r="U56" s="268"/>
      <c r="V56" s="268"/>
      <c r="W56" s="268"/>
      <c r="X56" s="268"/>
      <c r="Y56" s="268"/>
      <c r="Z56" s="268"/>
      <c r="AA56" s="268"/>
      <c r="AB56" s="268"/>
    </row>
    <row r="57" spans="1:28" ht="10.5" customHeight="1">
      <c r="A57" s="273" t="s">
        <v>259</v>
      </c>
      <c r="B57" s="272" t="s">
        <v>260</v>
      </c>
      <c r="C57" s="262">
        <f>SUM(C55:C56)</f>
        <v>35163</v>
      </c>
      <c r="D57" s="262">
        <f t="shared" ref="D57:K57" si="8">SUM(D55:D56)</f>
        <v>5167</v>
      </c>
      <c r="E57" s="262">
        <f t="shared" si="8"/>
        <v>3757</v>
      </c>
      <c r="F57" s="262">
        <f t="shared" si="8"/>
        <v>0</v>
      </c>
      <c r="G57" s="262">
        <f t="shared" si="8"/>
        <v>0</v>
      </c>
      <c r="H57" s="262">
        <f t="shared" si="8"/>
        <v>0</v>
      </c>
      <c r="I57" s="262">
        <f t="shared" si="8"/>
        <v>35163</v>
      </c>
      <c r="J57" s="262">
        <f t="shared" si="8"/>
        <v>5167</v>
      </c>
      <c r="K57" s="372">
        <f t="shared" si="8"/>
        <v>3757</v>
      </c>
    </row>
    <row r="58" spans="1:28" ht="15" customHeight="1">
      <c r="A58" s="271" t="s">
        <v>261</v>
      </c>
      <c r="B58" s="286" t="s">
        <v>262</v>
      </c>
      <c r="C58" s="285">
        <f>C51+C57</f>
        <v>181338</v>
      </c>
      <c r="D58" s="285">
        <f t="shared" ref="D58:K58" si="9">D51+D57</f>
        <v>188977</v>
      </c>
      <c r="E58" s="285">
        <f t="shared" si="9"/>
        <v>188135</v>
      </c>
      <c r="F58" s="285">
        <f t="shared" si="9"/>
        <v>0</v>
      </c>
      <c r="G58" s="285">
        <f t="shared" si="9"/>
        <v>0</v>
      </c>
      <c r="H58" s="285">
        <f t="shared" si="9"/>
        <v>0</v>
      </c>
      <c r="I58" s="285">
        <f t="shared" si="9"/>
        <v>181338</v>
      </c>
      <c r="J58" s="285">
        <f t="shared" si="9"/>
        <v>188977</v>
      </c>
      <c r="K58" s="285">
        <f t="shared" si="9"/>
        <v>188051</v>
      </c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</row>
    <row r="59" spans="1:28" ht="11.25" customHeight="1" thickBot="1">
      <c r="A59" s="275" t="s">
        <v>263</v>
      </c>
      <c r="B59" s="276" t="s">
        <v>264</v>
      </c>
      <c r="C59" s="277"/>
      <c r="D59" s="277"/>
      <c r="E59" s="277">
        <v>11</v>
      </c>
      <c r="F59" s="277"/>
      <c r="G59" s="277"/>
      <c r="H59" s="277">
        <v>24</v>
      </c>
      <c r="I59" s="277"/>
      <c r="J59" s="277"/>
      <c r="K59" s="288">
        <v>35</v>
      </c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</row>
    <row r="60" spans="1:28">
      <c r="B60" s="257"/>
      <c r="C60" s="268"/>
      <c r="D60" s="268"/>
      <c r="E60" s="278"/>
      <c r="F60" s="268"/>
      <c r="G60" s="268"/>
      <c r="H60" s="278"/>
      <c r="I60" s="268"/>
      <c r="J60" s="268"/>
      <c r="K60" s="27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</row>
    <row r="61" spans="1:28">
      <c r="B61" s="257"/>
      <c r="C61" s="268"/>
      <c r="D61" s="268"/>
      <c r="E61" s="278"/>
      <c r="F61" s="268"/>
      <c r="G61" s="268"/>
      <c r="H61" s="278"/>
      <c r="I61" s="268"/>
      <c r="J61" s="268"/>
      <c r="K61" s="27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</row>
    <row r="62" spans="1:28">
      <c r="B62" s="257"/>
      <c r="C62" s="268"/>
      <c r="D62" s="268"/>
      <c r="E62" s="268"/>
      <c r="F62" s="268"/>
      <c r="G62" s="268"/>
      <c r="H62" s="27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</row>
    <row r="63" spans="1:28">
      <c r="B63" s="257"/>
      <c r="C63" s="268"/>
      <c r="D63" s="268"/>
      <c r="E63" s="268"/>
      <c r="F63" s="268"/>
      <c r="G63" s="268"/>
      <c r="H63" s="27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</row>
    <row r="64" spans="1:28">
      <c r="B64" s="257"/>
      <c r="C64" s="268"/>
      <c r="D64" s="268"/>
      <c r="E64" s="268"/>
      <c r="F64" s="268"/>
      <c r="G64" s="268"/>
      <c r="H64" s="278"/>
      <c r="I64" s="268"/>
      <c r="J64" s="268"/>
      <c r="K64" s="268"/>
      <c r="L64" s="268"/>
      <c r="M64" s="268"/>
      <c r="N64" s="268"/>
      <c r="O64" s="268"/>
      <c r="P64" s="268"/>
      <c r="Q64" s="268"/>
      <c r="R64" s="268"/>
      <c r="S64" s="268"/>
      <c r="T64" s="268"/>
      <c r="U64" s="268"/>
      <c r="V64" s="268"/>
      <c r="W64" s="268"/>
      <c r="X64" s="268"/>
      <c r="Y64" s="268"/>
      <c r="Z64" s="268"/>
      <c r="AA64" s="268"/>
      <c r="AB64" s="268"/>
    </row>
    <row r="65" spans="2:28">
      <c r="B65" s="257"/>
      <c r="C65" s="268"/>
      <c r="D65" s="268"/>
      <c r="E65" s="268"/>
      <c r="F65" s="268"/>
      <c r="G65" s="268"/>
      <c r="H65" s="278"/>
      <c r="I65" s="268"/>
      <c r="J65" s="268"/>
      <c r="K65" s="268"/>
      <c r="L65" s="268"/>
      <c r="M65" s="268"/>
      <c r="N65" s="268"/>
      <c r="O65" s="268"/>
      <c r="P65" s="268"/>
      <c r="Q65" s="268"/>
      <c r="R65" s="268"/>
      <c r="S65" s="268"/>
      <c r="T65" s="268"/>
      <c r="U65" s="268"/>
      <c r="V65" s="268"/>
      <c r="W65" s="268"/>
      <c r="X65" s="268"/>
      <c r="Y65" s="268"/>
      <c r="Z65" s="268"/>
      <c r="AA65" s="268"/>
      <c r="AB65" s="268"/>
    </row>
    <row r="66" spans="2:28">
      <c r="B66" s="257"/>
      <c r="H66" s="278"/>
    </row>
    <row r="67" spans="2:28">
      <c r="B67" s="257"/>
      <c r="H67" s="278"/>
    </row>
    <row r="68" spans="2:28">
      <c r="B68" s="257"/>
    </row>
    <row r="69" spans="2:28">
      <c r="B69" s="257"/>
    </row>
  </sheetData>
  <mergeCells count="21">
    <mergeCell ref="E6:E7"/>
    <mergeCell ref="F4:H4"/>
    <mergeCell ref="J6:J7"/>
    <mergeCell ref="A9:B9"/>
    <mergeCell ref="F5:H5"/>
    <mergeCell ref="C6:C7"/>
    <mergeCell ref="A39:B39"/>
    <mergeCell ref="I6:I7"/>
    <mergeCell ref="A8:B8"/>
    <mergeCell ref="H6:H7"/>
    <mergeCell ref="D6:D7"/>
    <mergeCell ref="B1:K1"/>
    <mergeCell ref="A3:B7"/>
    <mergeCell ref="C3:E3"/>
    <mergeCell ref="F3:H3"/>
    <mergeCell ref="I3:K5"/>
    <mergeCell ref="C5:E5"/>
    <mergeCell ref="K6:K7"/>
    <mergeCell ref="C4:E4"/>
    <mergeCell ref="F6:F7"/>
    <mergeCell ref="G6:G7"/>
  </mergeCells>
  <phoneticPr fontId="8" type="noConversion"/>
  <printOptions horizontalCentered="1"/>
  <pageMargins left="0.27569444444444446" right="0.27569444444444446" top="0.27500000000000002" bottom="0.28333333333333333" header="0.19652777777777777" footer="0.16527777777777777"/>
  <pageSetup paperSize="9" scale="77" firstPageNumber="0" orientation="landscape" horizontalDpi="300" verticalDpi="300" r:id="rId1"/>
  <headerFooter alignWithMargins="0">
    <oddHeader>&amp;R3.sz.melléklet</oddHeader>
    <oddFooter>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N81"/>
  <sheetViews>
    <sheetView workbookViewId="0">
      <selection activeCell="G71" sqref="G71"/>
    </sheetView>
  </sheetViews>
  <sheetFormatPr defaultRowHeight="12.75"/>
  <cols>
    <col min="1" max="1" width="4.140625" customWidth="1"/>
    <col min="4" max="4" width="9.7109375" bestFit="1" customWidth="1"/>
    <col min="6" max="6" width="21.85546875" customWidth="1"/>
    <col min="7" max="7" width="13.140625" customWidth="1"/>
    <col min="8" max="9" width="13.7109375" customWidth="1"/>
    <col min="10" max="10" width="10.140625" style="537" bestFit="1" customWidth="1"/>
    <col min="11" max="11" width="10.140625" style="538" bestFit="1" customWidth="1"/>
    <col min="12" max="12" width="9.85546875" style="537" customWidth="1"/>
  </cols>
  <sheetData>
    <row r="1" spans="1:12" ht="16.5" customHeight="1">
      <c r="A1" s="899" t="s">
        <v>413</v>
      </c>
      <c r="B1" s="899"/>
      <c r="C1" s="899"/>
      <c r="D1" s="899"/>
      <c r="E1" s="899"/>
      <c r="F1" s="899"/>
      <c r="G1" s="899"/>
      <c r="H1" s="899"/>
      <c r="I1" s="899"/>
    </row>
    <row r="2" spans="1:12" ht="17.25" customHeight="1">
      <c r="A2" s="899" t="s">
        <v>484</v>
      </c>
      <c r="B2" s="899"/>
      <c r="C2" s="899"/>
      <c r="D2" s="899"/>
      <c r="E2" s="899"/>
      <c r="F2" s="899"/>
      <c r="G2" s="899"/>
      <c r="H2" s="899"/>
      <c r="I2" s="899"/>
    </row>
    <row r="3" spans="1:12" ht="15.75" customHeight="1">
      <c r="A3" s="899" t="s">
        <v>414</v>
      </c>
      <c r="B3" s="899"/>
      <c r="C3" s="899"/>
      <c r="D3" s="899"/>
      <c r="E3" s="899"/>
      <c r="F3" s="899"/>
      <c r="G3" s="899"/>
      <c r="H3" s="899"/>
      <c r="I3" s="899"/>
    </row>
    <row r="4" spans="1:12" ht="15.75" customHeight="1" thickBot="1">
      <c r="A4" s="536"/>
      <c r="B4" s="536"/>
      <c r="C4" s="536"/>
      <c r="D4" s="536"/>
      <c r="E4" s="536"/>
      <c r="F4" s="536"/>
      <c r="G4" s="900" t="s">
        <v>36</v>
      </c>
      <c r="H4" s="900"/>
      <c r="I4" s="900"/>
    </row>
    <row r="5" spans="1:12" ht="18.95" customHeight="1">
      <c r="A5" s="903" t="s">
        <v>64</v>
      </c>
      <c r="B5" s="904"/>
      <c r="C5" s="904"/>
      <c r="D5" s="904"/>
      <c r="E5" s="904"/>
      <c r="F5" s="905"/>
      <c r="G5" s="901" t="s">
        <v>37</v>
      </c>
      <c r="H5" s="901" t="s">
        <v>56</v>
      </c>
      <c r="I5" s="901" t="s">
        <v>375</v>
      </c>
    </row>
    <row r="6" spans="1:12" ht="18" customHeight="1" thickBot="1">
      <c r="A6" s="906"/>
      <c r="B6" s="907"/>
      <c r="C6" s="907"/>
      <c r="D6" s="907"/>
      <c r="E6" s="907"/>
      <c r="F6" s="908"/>
      <c r="G6" s="902"/>
      <c r="H6" s="902"/>
      <c r="I6" s="902"/>
      <c r="J6" s="539"/>
    </row>
    <row r="7" spans="1:12" ht="16.5" thickBot="1">
      <c r="A7" s="540" t="s">
        <v>415</v>
      </c>
      <c r="B7" s="896" t="s">
        <v>416</v>
      </c>
      <c r="C7" s="897"/>
      <c r="D7" s="897"/>
      <c r="E7" s="897"/>
      <c r="F7" s="898"/>
      <c r="G7" s="281"/>
      <c r="H7" s="281"/>
      <c r="I7" s="281"/>
    </row>
    <row r="8" spans="1:12" ht="15">
      <c r="A8" s="541" t="s">
        <v>417</v>
      </c>
      <c r="B8" s="875" t="s">
        <v>16</v>
      </c>
      <c r="C8" s="876"/>
      <c r="D8" s="876"/>
      <c r="E8" s="876"/>
      <c r="F8" s="877"/>
      <c r="G8" s="542">
        <f ca="1">Bevételek!J7</f>
        <v>5058</v>
      </c>
      <c r="H8" s="542">
        <f ca="1">Bevételek!K7</f>
        <v>5058</v>
      </c>
      <c r="I8" s="542">
        <f ca="1">Bevételek!L7</f>
        <v>4954</v>
      </c>
    </row>
    <row r="9" spans="1:12" ht="15">
      <c r="A9" s="543" t="s">
        <v>418</v>
      </c>
      <c r="B9" s="869" t="s">
        <v>72</v>
      </c>
      <c r="C9" s="870"/>
      <c r="D9" s="870"/>
      <c r="E9" s="870"/>
      <c r="F9" s="871"/>
      <c r="G9" s="542">
        <f ca="1">Bevételek!J12</f>
        <v>70131</v>
      </c>
      <c r="H9" s="542">
        <f ca="1">Bevételek!K12</f>
        <v>73046</v>
      </c>
      <c r="I9" s="542">
        <f ca="1">Bevételek!L12</f>
        <v>73046</v>
      </c>
    </row>
    <row r="10" spans="1:12" ht="15">
      <c r="A10" s="543" t="s">
        <v>419</v>
      </c>
      <c r="B10" s="869" t="s">
        <v>74</v>
      </c>
      <c r="C10" s="870"/>
      <c r="D10" s="870"/>
      <c r="E10" s="870"/>
      <c r="F10" s="871"/>
      <c r="G10" s="542">
        <f ca="1">Bevételek!J16</f>
        <v>50916</v>
      </c>
      <c r="H10" s="542">
        <f ca="1">Bevételek!K16</f>
        <v>75401</v>
      </c>
      <c r="I10" s="542">
        <f ca="1">Bevételek!L16</f>
        <v>75401</v>
      </c>
    </row>
    <row r="11" spans="1:12" ht="15">
      <c r="A11" s="543" t="s">
        <v>420</v>
      </c>
      <c r="B11" s="869" t="s">
        <v>421</v>
      </c>
      <c r="C11" s="870"/>
      <c r="D11" s="870"/>
      <c r="E11" s="870"/>
      <c r="F11" s="871"/>
      <c r="G11" s="542">
        <f ca="1">Bevételek!J25</f>
        <v>19735</v>
      </c>
      <c r="H11" s="542">
        <f ca="1">Bevételek!K25</f>
        <v>22349</v>
      </c>
      <c r="I11" s="542">
        <f ca="1">Bevételek!L25</f>
        <v>22775</v>
      </c>
    </row>
    <row r="12" spans="1:12" ht="15">
      <c r="A12" s="543" t="s">
        <v>53</v>
      </c>
      <c r="B12" s="869" t="s">
        <v>85</v>
      </c>
      <c r="C12" s="870"/>
      <c r="D12" s="870"/>
      <c r="E12" s="870"/>
      <c r="F12" s="871"/>
      <c r="G12" s="542">
        <f ca="1">Bevételek!J29</f>
        <v>0</v>
      </c>
      <c r="H12" s="542">
        <f ca="1">Bevételek!K29</f>
        <v>0</v>
      </c>
      <c r="I12" s="542">
        <f ca="1">Bevételek!L29</f>
        <v>84</v>
      </c>
    </row>
    <row r="13" spans="1:12" ht="15.75" thickBot="1">
      <c r="A13" s="543" t="s">
        <v>84</v>
      </c>
      <c r="B13" s="869" t="s">
        <v>422</v>
      </c>
      <c r="C13" s="870"/>
      <c r="D13" s="870"/>
      <c r="E13" s="870"/>
      <c r="F13" s="871"/>
      <c r="G13" s="544"/>
      <c r="H13" s="544"/>
      <c r="I13" s="544"/>
    </row>
    <row r="14" spans="1:12" ht="16.5" customHeight="1" thickBot="1">
      <c r="A14" s="545" t="s">
        <v>88</v>
      </c>
      <c r="B14" s="853" t="s">
        <v>423</v>
      </c>
      <c r="C14" s="854"/>
      <c r="D14" s="854"/>
      <c r="E14" s="854"/>
      <c r="F14" s="855"/>
      <c r="G14" s="546">
        <f>SUM(G8:G13)</f>
        <v>145840</v>
      </c>
      <c r="H14" s="546">
        <f>SUM(H8:H13)</f>
        <v>175854</v>
      </c>
      <c r="I14" s="546">
        <f>SUM(I8:I13)</f>
        <v>176260</v>
      </c>
    </row>
    <row r="15" spans="1:12" s="551" customFormat="1" ht="15.75" customHeight="1" thickBot="1">
      <c r="A15" s="547" t="s">
        <v>90</v>
      </c>
      <c r="B15" s="878" t="s">
        <v>424</v>
      </c>
      <c r="C15" s="879"/>
      <c r="D15" s="879"/>
      <c r="E15" s="879"/>
      <c r="F15" s="880"/>
      <c r="G15" s="548"/>
      <c r="H15" s="548"/>
      <c r="I15" s="542"/>
      <c r="J15" s="549"/>
      <c r="K15" s="550"/>
      <c r="L15" s="549"/>
    </row>
    <row r="16" spans="1:12" ht="16.5" customHeight="1" thickBot="1">
      <c r="A16" s="540" t="s">
        <v>94</v>
      </c>
      <c r="B16" s="853" t="s">
        <v>425</v>
      </c>
      <c r="C16" s="854"/>
      <c r="D16" s="854"/>
      <c r="E16" s="854"/>
      <c r="F16" s="855"/>
      <c r="G16" s="546"/>
      <c r="H16" s="546"/>
      <c r="I16" s="546"/>
    </row>
    <row r="17" spans="1:14" ht="15.75" customHeight="1" thickBot="1">
      <c r="A17" s="552" t="s">
        <v>100</v>
      </c>
      <c r="B17" s="856" t="s">
        <v>426</v>
      </c>
      <c r="C17" s="857"/>
      <c r="D17" s="857"/>
      <c r="E17" s="857"/>
      <c r="F17" s="858"/>
      <c r="G17" s="553">
        <f>G14+G16</f>
        <v>145840</v>
      </c>
      <c r="H17" s="553">
        <f>H14+H16</f>
        <v>175854</v>
      </c>
      <c r="I17" s="553">
        <f>I14+I16</f>
        <v>176260</v>
      </c>
    </row>
    <row r="18" spans="1:14" ht="15" customHeight="1">
      <c r="A18" s="554" t="s">
        <v>104</v>
      </c>
      <c r="B18" s="887" t="s">
        <v>256</v>
      </c>
      <c r="C18" s="888"/>
      <c r="D18" s="888"/>
      <c r="E18" s="888"/>
      <c r="F18" s="889"/>
      <c r="G18" s="555">
        <f ca="1">Bevételek!J44</f>
        <v>35163</v>
      </c>
      <c r="H18" s="555">
        <f ca="1">Bevételek!K44</f>
        <v>5167</v>
      </c>
      <c r="I18" s="555">
        <f ca="1">Bevételek!L44</f>
        <v>3757</v>
      </c>
    </row>
    <row r="19" spans="1:14" ht="15.75" customHeight="1" thickBot="1">
      <c r="A19" s="547" t="s">
        <v>106</v>
      </c>
      <c r="B19" s="878" t="s">
        <v>427</v>
      </c>
      <c r="C19" s="879"/>
      <c r="D19" s="879"/>
      <c r="E19" s="879"/>
      <c r="F19" s="880"/>
      <c r="G19" s="548"/>
      <c r="H19" s="556"/>
      <c r="I19" s="542"/>
    </row>
    <row r="20" spans="1:14" ht="15.75" customHeight="1" thickBot="1">
      <c r="A20" s="552" t="s">
        <v>108</v>
      </c>
      <c r="B20" s="856" t="s">
        <v>428</v>
      </c>
      <c r="C20" s="857"/>
      <c r="D20" s="857"/>
      <c r="E20" s="857"/>
      <c r="F20" s="858"/>
      <c r="G20" s="553">
        <f>SUM(G18:G19)</f>
        <v>35163</v>
      </c>
      <c r="H20" s="553">
        <f>SUM(H18:H19)</f>
        <v>5167</v>
      </c>
      <c r="I20" s="553">
        <f>SUM(I18:I19)</f>
        <v>3757</v>
      </c>
    </row>
    <row r="21" spans="1:14" ht="16.5" customHeight="1" thickBot="1">
      <c r="A21" s="557" t="s">
        <v>201</v>
      </c>
      <c r="B21" s="884" t="s">
        <v>429</v>
      </c>
      <c r="C21" s="885"/>
      <c r="D21" s="885"/>
      <c r="E21" s="885"/>
      <c r="F21" s="886"/>
      <c r="G21" s="558">
        <f>G17+G20</f>
        <v>181003</v>
      </c>
      <c r="H21" s="558">
        <f>H17+H20</f>
        <v>181021</v>
      </c>
      <c r="I21" s="558">
        <f>I17+I20</f>
        <v>180017</v>
      </c>
    </row>
    <row r="22" spans="1:14" ht="15">
      <c r="A22" s="559" t="s">
        <v>203</v>
      </c>
      <c r="B22" s="893" t="s">
        <v>17</v>
      </c>
      <c r="C22" s="894"/>
      <c r="D22" s="894"/>
      <c r="E22" s="894"/>
      <c r="F22" s="895"/>
      <c r="G22" s="542">
        <f ca="1">Kiadás!G10</f>
        <v>84899</v>
      </c>
      <c r="H22" s="542">
        <f ca="1">Kiadás!H10</f>
        <v>88805</v>
      </c>
      <c r="I22" s="542">
        <f ca="1">Kiadás!I10</f>
        <v>88806</v>
      </c>
      <c r="K22" s="560"/>
    </row>
    <row r="23" spans="1:14" ht="15">
      <c r="A23" s="561" t="s">
        <v>205</v>
      </c>
      <c r="B23" s="869" t="s">
        <v>18</v>
      </c>
      <c r="C23" s="870"/>
      <c r="D23" s="870"/>
      <c r="E23" s="870"/>
      <c r="F23" s="871"/>
      <c r="G23" s="542">
        <f ca="1">Kiadás!G11</f>
        <v>23209</v>
      </c>
      <c r="H23" s="542">
        <f ca="1">Kiadás!H11</f>
        <v>23200</v>
      </c>
      <c r="I23" s="542">
        <f ca="1">Kiadás!I11</f>
        <v>23200</v>
      </c>
      <c r="K23" s="560"/>
    </row>
    <row r="24" spans="1:14" s="551" customFormat="1" ht="15">
      <c r="A24" s="561" t="s">
        <v>207</v>
      </c>
      <c r="B24" s="869" t="s">
        <v>430</v>
      </c>
      <c r="C24" s="870"/>
      <c r="D24" s="870"/>
      <c r="E24" s="870"/>
      <c r="F24" s="871"/>
      <c r="G24" s="542">
        <f ca="1">Kiadás!G12</f>
        <v>52797</v>
      </c>
      <c r="H24" s="542">
        <f ca="1">Kiadás!H12</f>
        <v>41650</v>
      </c>
      <c r="I24" s="542">
        <f ca="1">Kiadás!I12</f>
        <v>40421</v>
      </c>
      <c r="J24" s="537"/>
      <c r="K24" s="560"/>
      <c r="L24" s="537"/>
      <c r="N24" s="562"/>
    </row>
    <row r="25" spans="1:14" s="551" customFormat="1" ht="15">
      <c r="A25" s="561" t="s">
        <v>209</v>
      </c>
      <c r="B25" s="869" t="s">
        <v>191</v>
      </c>
      <c r="C25" s="870"/>
      <c r="D25" s="870"/>
      <c r="E25" s="870"/>
      <c r="F25" s="871"/>
      <c r="G25" s="542">
        <f ca="1">Kiadás!G13</f>
        <v>6110</v>
      </c>
      <c r="H25" s="542">
        <f ca="1">Kiadás!H13</f>
        <v>6110</v>
      </c>
      <c r="I25" s="542">
        <f ca="1">Kiadás!I13</f>
        <v>4609</v>
      </c>
      <c r="J25" s="537"/>
      <c r="K25" s="560"/>
      <c r="L25" s="537"/>
    </row>
    <row r="26" spans="1:14" s="563" customFormat="1" ht="15">
      <c r="A26" s="561" t="s">
        <v>210</v>
      </c>
      <c r="B26" s="869" t="s">
        <v>192</v>
      </c>
      <c r="C26" s="870"/>
      <c r="D26" s="870"/>
      <c r="E26" s="870"/>
      <c r="F26" s="871"/>
      <c r="G26" s="542">
        <f ca="1">Kiadás!G14</f>
        <v>0</v>
      </c>
      <c r="H26" s="542">
        <f ca="1">Kiadás!H14</f>
        <v>0</v>
      </c>
      <c r="I26" s="542">
        <f ca="1">Kiadás!I14</f>
        <v>0</v>
      </c>
      <c r="J26" s="537"/>
      <c r="K26" s="560"/>
      <c r="L26" s="537"/>
    </row>
    <row r="27" spans="1:14" s="563" customFormat="1" ht="15">
      <c r="A27" s="561" t="s">
        <v>211</v>
      </c>
      <c r="B27" s="869" t="s">
        <v>431</v>
      </c>
      <c r="C27" s="870"/>
      <c r="D27" s="870"/>
      <c r="E27" s="870"/>
      <c r="F27" s="871"/>
      <c r="G27" s="542">
        <f ca="1">Kiadás!G16</f>
        <v>12681</v>
      </c>
      <c r="H27" s="542">
        <f ca="1">Kiadás!H16</f>
        <v>21082</v>
      </c>
      <c r="I27" s="542">
        <f ca="1">Kiadás!I16</f>
        <v>21141</v>
      </c>
      <c r="J27" s="537"/>
      <c r="K27" s="560"/>
      <c r="L27" s="537"/>
      <c r="N27" s="564"/>
    </row>
    <row r="28" spans="1:14" s="563" customFormat="1" ht="15.75" thickBot="1">
      <c r="A28" s="565" t="s">
        <v>212</v>
      </c>
      <c r="B28" s="869" t="s">
        <v>432</v>
      </c>
      <c r="C28" s="870"/>
      <c r="D28" s="870"/>
      <c r="E28" s="870"/>
      <c r="F28" s="871"/>
      <c r="G28" s="542">
        <f ca="1">Kiadás!G17</f>
        <v>0</v>
      </c>
      <c r="H28" s="542">
        <f ca="1">Kiadás!H17</f>
        <v>120</v>
      </c>
      <c r="I28" s="542">
        <f ca="1">Kiadás!I17</f>
        <v>125</v>
      </c>
      <c r="J28" s="537"/>
      <c r="K28" s="560"/>
      <c r="L28" s="537"/>
    </row>
    <row r="29" spans="1:14" s="563" customFormat="1" ht="16.5" customHeight="1" thickBot="1">
      <c r="A29" s="566" t="s">
        <v>213</v>
      </c>
      <c r="B29" s="853" t="s">
        <v>433</v>
      </c>
      <c r="C29" s="854"/>
      <c r="D29" s="854"/>
      <c r="E29" s="854"/>
      <c r="F29" s="855"/>
      <c r="G29" s="546">
        <f>SUM(G22:G28)</f>
        <v>179696</v>
      </c>
      <c r="H29" s="546">
        <f>SUM(H22:H28)</f>
        <v>180967</v>
      </c>
      <c r="I29" s="546">
        <f>SUM(I22:I28)</f>
        <v>178302</v>
      </c>
      <c r="J29" s="549"/>
      <c r="K29" s="550"/>
      <c r="L29" s="549"/>
    </row>
    <row r="30" spans="1:14" s="563" customFormat="1" ht="15.75" customHeight="1" thickBot="1">
      <c r="A30" s="567" t="s">
        <v>215</v>
      </c>
      <c r="B30" s="863" t="s">
        <v>197</v>
      </c>
      <c r="C30" s="864"/>
      <c r="D30" s="864"/>
      <c r="E30" s="864"/>
      <c r="F30" s="865"/>
      <c r="G30" s="542">
        <v>1000</v>
      </c>
      <c r="H30" s="568"/>
      <c r="I30" s="542"/>
      <c r="J30" s="537"/>
      <c r="K30" s="538"/>
      <c r="L30" s="537"/>
    </row>
    <row r="31" spans="1:14" s="563" customFormat="1" ht="16.5" customHeight="1" thickBot="1">
      <c r="A31" s="569" t="s">
        <v>217</v>
      </c>
      <c r="B31" s="853" t="s">
        <v>434</v>
      </c>
      <c r="C31" s="854"/>
      <c r="D31" s="854"/>
      <c r="E31" s="854"/>
      <c r="F31" s="855"/>
      <c r="G31" s="546">
        <v>1000</v>
      </c>
      <c r="H31" s="546"/>
      <c r="I31" s="546"/>
      <c r="J31" s="537"/>
      <c r="K31" s="538"/>
      <c r="L31" s="537"/>
    </row>
    <row r="32" spans="1:14" s="551" customFormat="1" ht="15.75" customHeight="1" thickBot="1">
      <c r="A32" s="570" t="s">
        <v>219</v>
      </c>
      <c r="B32" s="856" t="s">
        <v>435</v>
      </c>
      <c r="C32" s="857"/>
      <c r="D32" s="857"/>
      <c r="E32" s="857"/>
      <c r="F32" s="858"/>
      <c r="G32" s="553">
        <f>G29+G31</f>
        <v>180696</v>
      </c>
      <c r="H32" s="553">
        <f>H29+H31</f>
        <v>180967</v>
      </c>
      <c r="I32" s="553">
        <f>I29+I31</f>
        <v>178302</v>
      </c>
      <c r="J32" s="549"/>
      <c r="K32" s="550"/>
      <c r="L32" s="549"/>
    </row>
    <row r="33" spans="1:12" s="563" customFormat="1" ht="15" customHeight="1">
      <c r="A33" s="571" t="s">
        <v>221</v>
      </c>
      <c r="B33" s="887" t="s">
        <v>436</v>
      </c>
      <c r="C33" s="888"/>
      <c r="D33" s="888"/>
      <c r="E33" s="888"/>
      <c r="F33" s="889"/>
      <c r="G33" s="555"/>
      <c r="H33" s="555"/>
      <c r="I33" s="542"/>
      <c r="J33" s="537"/>
      <c r="K33" s="538"/>
      <c r="L33" s="537"/>
    </row>
    <row r="34" spans="1:12" s="563" customFormat="1" ht="15.75" customHeight="1" thickBot="1">
      <c r="A34" s="572" t="s">
        <v>223</v>
      </c>
      <c r="B34" s="890" t="s">
        <v>200</v>
      </c>
      <c r="C34" s="891"/>
      <c r="D34" s="891"/>
      <c r="E34" s="891"/>
      <c r="F34" s="892"/>
      <c r="G34" s="556">
        <f ca="1">Kiadás!G37</f>
        <v>0</v>
      </c>
      <c r="H34" s="556"/>
      <c r="I34" s="542"/>
      <c r="J34" s="537"/>
      <c r="K34" s="538"/>
      <c r="L34" s="537"/>
    </row>
    <row r="35" spans="1:12" s="563" customFormat="1" ht="15.75" customHeight="1" thickBot="1">
      <c r="A35" s="570" t="s">
        <v>225</v>
      </c>
      <c r="B35" s="856" t="s">
        <v>437</v>
      </c>
      <c r="C35" s="857"/>
      <c r="D35" s="857"/>
      <c r="E35" s="857"/>
      <c r="F35" s="858"/>
      <c r="G35" s="553"/>
      <c r="H35" s="553"/>
      <c r="I35" s="553"/>
      <c r="J35" s="537"/>
      <c r="K35" s="538"/>
      <c r="L35" s="537"/>
    </row>
    <row r="36" spans="1:12" s="563" customFormat="1" ht="16.5" customHeight="1" thickBot="1">
      <c r="A36" s="573" t="s">
        <v>227</v>
      </c>
      <c r="B36" s="884" t="s">
        <v>438</v>
      </c>
      <c r="C36" s="885"/>
      <c r="D36" s="885"/>
      <c r="E36" s="885"/>
      <c r="F36" s="886"/>
      <c r="G36" s="558">
        <f>G32+G35</f>
        <v>180696</v>
      </c>
      <c r="H36" s="558">
        <f>H32+H35</f>
        <v>180967</v>
      </c>
      <c r="I36" s="558">
        <f>I32+I35</f>
        <v>178302</v>
      </c>
      <c r="J36" s="537"/>
      <c r="K36" s="538"/>
      <c r="L36" s="537"/>
    </row>
    <row r="37" spans="1:12" s="563" customFormat="1" ht="16.5" thickBot="1">
      <c r="A37" s="540" t="s">
        <v>2</v>
      </c>
      <c r="B37" s="881" t="s">
        <v>439</v>
      </c>
      <c r="C37" s="882"/>
      <c r="D37" s="882"/>
      <c r="E37" s="882"/>
      <c r="F37" s="883"/>
      <c r="G37" s="574"/>
      <c r="H37" s="574"/>
      <c r="I37" s="574"/>
      <c r="J37" s="537"/>
      <c r="K37" s="538"/>
      <c r="L37" s="537"/>
    </row>
    <row r="38" spans="1:12" s="563" customFormat="1" ht="15">
      <c r="A38" s="571" t="s">
        <v>229</v>
      </c>
      <c r="B38" s="875" t="s">
        <v>440</v>
      </c>
      <c r="C38" s="876"/>
      <c r="D38" s="876"/>
      <c r="E38" s="876"/>
      <c r="F38" s="877"/>
      <c r="G38" s="542">
        <f ca="1">Bevételek!J21</f>
        <v>335</v>
      </c>
      <c r="H38" s="542">
        <f ca="1">Bevételek!K21</f>
        <v>7956</v>
      </c>
      <c r="I38" s="542">
        <f ca="1">Bevételek!L21</f>
        <v>8118</v>
      </c>
      <c r="J38" s="537"/>
      <c r="K38" s="538"/>
      <c r="L38" s="537"/>
    </row>
    <row r="39" spans="1:12" s="563" customFormat="1" ht="15">
      <c r="A39" s="575" t="s">
        <v>230</v>
      </c>
      <c r="B39" s="869" t="s">
        <v>421</v>
      </c>
      <c r="C39" s="870"/>
      <c r="D39" s="870"/>
      <c r="E39" s="870"/>
      <c r="F39" s="871"/>
      <c r="G39" s="542"/>
      <c r="H39" s="544"/>
      <c r="I39" s="542"/>
      <c r="J39" s="537"/>
      <c r="K39" s="538"/>
      <c r="L39" s="537"/>
    </row>
    <row r="40" spans="1:12" s="563" customFormat="1" ht="15">
      <c r="A40" s="575" t="s">
        <v>231</v>
      </c>
      <c r="B40" s="869" t="s">
        <v>85</v>
      </c>
      <c r="C40" s="870"/>
      <c r="D40" s="870"/>
      <c r="E40" s="870"/>
      <c r="F40" s="871"/>
      <c r="G40" s="542"/>
      <c r="H40" s="544"/>
      <c r="I40" s="542"/>
      <c r="J40" s="537"/>
      <c r="K40" s="538"/>
      <c r="L40" s="537"/>
    </row>
    <row r="41" spans="1:12" s="551" customFormat="1" ht="15.75" thickBot="1">
      <c r="A41" s="576" t="s">
        <v>232</v>
      </c>
      <c r="B41" s="869" t="s">
        <v>89</v>
      </c>
      <c r="C41" s="870"/>
      <c r="D41" s="870"/>
      <c r="E41" s="870"/>
      <c r="F41" s="871"/>
      <c r="G41" s="542"/>
      <c r="H41" s="544"/>
      <c r="I41" s="542"/>
      <c r="J41" s="537"/>
      <c r="K41" s="550"/>
      <c r="L41" s="537"/>
    </row>
    <row r="42" spans="1:12" s="551" customFormat="1" ht="16.5" customHeight="1" thickBot="1">
      <c r="A42" s="545" t="s">
        <v>234</v>
      </c>
      <c r="B42" s="853" t="s">
        <v>441</v>
      </c>
      <c r="C42" s="854"/>
      <c r="D42" s="854"/>
      <c r="E42" s="854"/>
      <c r="F42" s="855"/>
      <c r="G42" s="546">
        <f>SUM(G38:G41)</f>
        <v>335</v>
      </c>
      <c r="H42" s="546">
        <f>SUM(H38:H41)</f>
        <v>7956</v>
      </c>
      <c r="I42" s="546">
        <f>SUM(I38:I41)</f>
        <v>8118</v>
      </c>
      <c r="J42" s="549"/>
      <c r="K42" s="550"/>
      <c r="L42" s="537"/>
    </row>
    <row r="43" spans="1:12" s="551" customFormat="1" ht="16.5" customHeight="1" thickBot="1">
      <c r="A43" s="547" t="s">
        <v>236</v>
      </c>
      <c r="B43" s="863" t="s">
        <v>442</v>
      </c>
      <c r="C43" s="864"/>
      <c r="D43" s="864"/>
      <c r="E43" s="864"/>
      <c r="F43" s="865"/>
      <c r="G43" s="542"/>
      <c r="H43" s="568"/>
      <c r="I43" s="542"/>
      <c r="J43" s="549"/>
      <c r="K43" s="550"/>
      <c r="L43" s="537"/>
    </row>
    <row r="44" spans="1:12" s="551" customFormat="1" ht="16.5" customHeight="1" thickBot="1">
      <c r="A44" s="540" t="s">
        <v>238</v>
      </c>
      <c r="B44" s="853" t="s">
        <v>443</v>
      </c>
      <c r="C44" s="854"/>
      <c r="D44" s="854"/>
      <c r="E44" s="854"/>
      <c r="F44" s="855"/>
      <c r="G44" s="546"/>
      <c r="H44" s="546"/>
      <c r="I44" s="546"/>
      <c r="J44" s="549"/>
      <c r="K44" s="550"/>
      <c r="L44" s="537"/>
    </row>
    <row r="45" spans="1:12" s="551" customFormat="1" ht="15.75" customHeight="1" thickBot="1">
      <c r="A45" s="552" t="s">
        <v>240</v>
      </c>
      <c r="B45" s="856" t="s">
        <v>444</v>
      </c>
      <c r="C45" s="857"/>
      <c r="D45" s="857"/>
      <c r="E45" s="857"/>
      <c r="F45" s="858"/>
      <c r="G45" s="553">
        <f>G42+G44</f>
        <v>335</v>
      </c>
      <c r="H45" s="553">
        <f>H42+H44</f>
        <v>7956</v>
      </c>
      <c r="I45" s="553">
        <f>I42+I44</f>
        <v>8118</v>
      </c>
      <c r="J45" s="549"/>
      <c r="K45" s="550"/>
      <c r="L45" s="537"/>
    </row>
    <row r="46" spans="1:12" s="551" customFormat="1" ht="16.5" customHeight="1" thickBot="1">
      <c r="A46" s="547" t="s">
        <v>242</v>
      </c>
      <c r="B46" s="878" t="s">
        <v>445</v>
      </c>
      <c r="C46" s="879"/>
      <c r="D46" s="879"/>
      <c r="E46" s="879"/>
      <c r="F46" s="880"/>
      <c r="G46" s="542"/>
      <c r="H46" s="568"/>
      <c r="I46" s="542"/>
      <c r="J46" s="549"/>
      <c r="K46" s="550"/>
      <c r="L46" s="537"/>
    </row>
    <row r="47" spans="1:12" s="551" customFormat="1" ht="15.75" customHeight="1" thickBot="1">
      <c r="A47" s="552" t="s">
        <v>244</v>
      </c>
      <c r="B47" s="856" t="s">
        <v>446</v>
      </c>
      <c r="C47" s="857"/>
      <c r="D47" s="857"/>
      <c r="E47" s="857"/>
      <c r="F47" s="858"/>
      <c r="G47" s="553"/>
      <c r="H47" s="553"/>
      <c r="I47" s="553"/>
      <c r="J47" s="549"/>
      <c r="K47" s="550"/>
      <c r="L47" s="537"/>
    </row>
    <row r="48" spans="1:12" ht="16.5" customHeight="1" thickBot="1">
      <c r="A48" s="557" t="s">
        <v>246</v>
      </c>
      <c r="B48" s="872" t="s">
        <v>447</v>
      </c>
      <c r="C48" s="873"/>
      <c r="D48" s="873"/>
      <c r="E48" s="873"/>
      <c r="F48" s="874"/>
      <c r="G48" s="558">
        <f>G45</f>
        <v>335</v>
      </c>
      <c r="H48" s="558">
        <f>H45</f>
        <v>7956</v>
      </c>
      <c r="I48" s="558">
        <f>I45</f>
        <v>8118</v>
      </c>
    </row>
    <row r="49" spans="1:9" ht="15">
      <c r="A49" s="554" t="s">
        <v>248</v>
      </c>
      <c r="B49" s="875" t="s">
        <v>206</v>
      </c>
      <c r="C49" s="876"/>
      <c r="D49" s="876"/>
      <c r="E49" s="876"/>
      <c r="F49" s="877"/>
      <c r="G49" s="542"/>
      <c r="H49" s="555"/>
      <c r="I49" s="542"/>
    </row>
    <row r="50" spans="1:9" ht="15">
      <c r="A50" s="577" t="s">
        <v>250</v>
      </c>
      <c r="B50" s="869" t="s">
        <v>208</v>
      </c>
      <c r="C50" s="870"/>
      <c r="D50" s="870"/>
      <c r="E50" s="870"/>
      <c r="F50" s="871"/>
      <c r="G50" s="542">
        <f ca="1">Kiadás!G19</f>
        <v>0</v>
      </c>
      <c r="H50" s="542">
        <f ca="1">Kiadás!H19</f>
        <v>7368</v>
      </c>
      <c r="I50" s="542">
        <f ca="1">Kiadás!I19</f>
        <v>7368</v>
      </c>
    </row>
    <row r="51" spans="1:9" ht="15">
      <c r="A51" s="577" t="s">
        <v>251</v>
      </c>
      <c r="B51" s="869" t="s">
        <v>45</v>
      </c>
      <c r="C51" s="870"/>
      <c r="D51" s="870"/>
      <c r="E51" s="870"/>
      <c r="F51" s="871"/>
      <c r="G51" s="542">
        <f ca="1">Kiadás!G21</f>
        <v>251</v>
      </c>
      <c r="H51" s="542">
        <f ca="1">Kiadás!H21</f>
        <v>251</v>
      </c>
      <c r="I51" s="542">
        <f ca="1">Kiadás!I21</f>
        <v>351</v>
      </c>
    </row>
    <row r="52" spans="1:9" ht="15">
      <c r="A52" s="577" t="s">
        <v>253</v>
      </c>
      <c r="B52" s="869" t="s">
        <v>191</v>
      </c>
      <c r="C52" s="870"/>
      <c r="D52" s="870"/>
      <c r="E52" s="870"/>
      <c r="F52" s="871"/>
      <c r="G52" s="542"/>
      <c r="H52" s="544"/>
      <c r="I52" s="542"/>
    </row>
    <row r="53" spans="1:9" ht="15">
      <c r="A53" s="577" t="s">
        <v>255</v>
      </c>
      <c r="B53" s="869" t="s">
        <v>431</v>
      </c>
      <c r="C53" s="870"/>
      <c r="D53" s="870"/>
      <c r="E53" s="870"/>
      <c r="F53" s="871"/>
      <c r="G53" s="542"/>
      <c r="H53" s="544"/>
      <c r="I53" s="542"/>
    </row>
    <row r="54" spans="1:9" ht="15.75" thickBot="1">
      <c r="A54" s="578" t="s">
        <v>257</v>
      </c>
      <c r="B54" s="869" t="s">
        <v>52</v>
      </c>
      <c r="C54" s="870"/>
      <c r="D54" s="870"/>
      <c r="E54" s="870"/>
      <c r="F54" s="871"/>
      <c r="G54" s="542"/>
      <c r="H54" s="544"/>
      <c r="I54" s="542">
        <v>57</v>
      </c>
    </row>
    <row r="55" spans="1:9" ht="16.5" customHeight="1" thickBot="1">
      <c r="A55" s="579">
        <v>47</v>
      </c>
      <c r="B55" s="853" t="s">
        <v>448</v>
      </c>
      <c r="C55" s="854"/>
      <c r="D55" s="854"/>
      <c r="E55" s="854"/>
      <c r="F55" s="855"/>
      <c r="G55" s="546">
        <f>SUM(G50:G54)</f>
        <v>251</v>
      </c>
      <c r="H55" s="546">
        <f>SUM(H50:H54)</f>
        <v>7619</v>
      </c>
      <c r="I55" s="546">
        <f>SUM(I50:I54)</f>
        <v>7776</v>
      </c>
    </row>
    <row r="56" spans="1:9" ht="15.75" customHeight="1" thickBot="1">
      <c r="A56" s="567" t="s">
        <v>261</v>
      </c>
      <c r="B56" s="863" t="s">
        <v>197</v>
      </c>
      <c r="C56" s="864"/>
      <c r="D56" s="864"/>
      <c r="E56" s="864"/>
      <c r="F56" s="865"/>
      <c r="G56" s="542"/>
      <c r="H56" s="568"/>
      <c r="I56" s="542"/>
    </row>
    <row r="57" spans="1:9" ht="16.5" customHeight="1" thickBot="1">
      <c r="A57" s="569" t="s">
        <v>263</v>
      </c>
      <c r="B57" s="853" t="s">
        <v>449</v>
      </c>
      <c r="C57" s="854"/>
      <c r="D57" s="854"/>
      <c r="E57" s="854"/>
      <c r="F57" s="855"/>
      <c r="G57" s="546"/>
      <c r="H57" s="546"/>
      <c r="I57" s="546"/>
    </row>
    <row r="58" spans="1:9" ht="15.75" customHeight="1" thickBot="1">
      <c r="A58" s="570" t="s">
        <v>450</v>
      </c>
      <c r="B58" s="856" t="s">
        <v>451</v>
      </c>
      <c r="C58" s="857"/>
      <c r="D58" s="857"/>
      <c r="E58" s="857"/>
      <c r="F58" s="858"/>
      <c r="G58" s="553">
        <f>G55+G57</f>
        <v>251</v>
      </c>
      <c r="H58" s="553">
        <f>H55+H57</f>
        <v>7619</v>
      </c>
      <c r="I58" s="553">
        <f>I55+I57</f>
        <v>7776</v>
      </c>
    </row>
    <row r="59" spans="1:9" ht="15.75" customHeight="1" thickBot="1">
      <c r="A59" s="567" t="s">
        <v>452</v>
      </c>
      <c r="B59" s="863" t="s">
        <v>222</v>
      </c>
      <c r="C59" s="864"/>
      <c r="D59" s="864"/>
      <c r="E59" s="864"/>
      <c r="F59" s="865"/>
      <c r="G59" s="568">
        <f ca="1">Kiadás!G38</f>
        <v>391</v>
      </c>
      <c r="H59" s="568">
        <f ca="1">Kiadás!H38</f>
        <v>391</v>
      </c>
      <c r="I59" s="568">
        <f ca="1">Kiadás!I38</f>
        <v>391</v>
      </c>
    </row>
    <row r="60" spans="1:9" ht="15.75" customHeight="1" thickBot="1">
      <c r="A60" s="570" t="s">
        <v>453</v>
      </c>
      <c r="B60" s="856" t="s">
        <v>454</v>
      </c>
      <c r="C60" s="857"/>
      <c r="D60" s="857"/>
      <c r="E60" s="857"/>
      <c r="F60" s="858"/>
      <c r="G60" s="553">
        <f>SUM(G59)</f>
        <v>391</v>
      </c>
      <c r="H60" s="553">
        <f>SUM(H59)</f>
        <v>391</v>
      </c>
      <c r="I60" s="553">
        <f>SUM(I59)</f>
        <v>391</v>
      </c>
    </row>
    <row r="61" spans="1:9" ht="16.5" customHeight="1" thickBot="1">
      <c r="A61" s="580" t="s">
        <v>455</v>
      </c>
      <c r="B61" s="866" t="s">
        <v>456</v>
      </c>
      <c r="C61" s="867"/>
      <c r="D61" s="867"/>
      <c r="E61" s="867"/>
      <c r="F61" s="868"/>
      <c r="G61" s="581">
        <f>G58+G60</f>
        <v>642</v>
      </c>
      <c r="H61" s="581">
        <f>H58+H60</f>
        <v>8010</v>
      </c>
      <c r="I61" s="581">
        <f>I58+I60</f>
        <v>8167</v>
      </c>
    </row>
    <row r="62" spans="1:9" ht="17.25" thickTop="1" thickBot="1">
      <c r="A62" s="582"/>
      <c r="B62" s="583"/>
      <c r="C62" s="583"/>
      <c r="D62" s="583"/>
      <c r="E62" s="583"/>
      <c r="F62" s="583"/>
      <c r="G62" s="584"/>
      <c r="H62" s="584"/>
      <c r="I62" s="584"/>
    </row>
    <row r="63" spans="1:9" ht="17.25" customHeight="1" thickTop="1" thickBot="1">
      <c r="A63" s="585" t="s">
        <v>457</v>
      </c>
      <c r="B63" s="860" t="s">
        <v>458</v>
      </c>
      <c r="C63" s="861"/>
      <c r="D63" s="861"/>
      <c r="E63" s="861"/>
      <c r="F63" s="862"/>
      <c r="G63" s="556">
        <f>G14+G42</f>
        <v>146175</v>
      </c>
      <c r="H63" s="556">
        <f>H14+H42</f>
        <v>183810</v>
      </c>
      <c r="I63" s="556">
        <f>I14+I42</f>
        <v>184378</v>
      </c>
    </row>
    <row r="64" spans="1:9" ht="16.5" customHeight="1" thickBot="1">
      <c r="A64" s="585" t="s">
        <v>459</v>
      </c>
      <c r="B64" s="860" t="s">
        <v>460</v>
      </c>
      <c r="C64" s="861"/>
      <c r="D64" s="861"/>
      <c r="E64" s="861"/>
      <c r="F64" s="862"/>
      <c r="G64" s="556">
        <f>G16+G44</f>
        <v>0</v>
      </c>
      <c r="H64" s="556">
        <f>H16+H44</f>
        <v>0</v>
      </c>
      <c r="I64" s="556">
        <f>I16+I44</f>
        <v>0</v>
      </c>
    </row>
    <row r="65" spans="1:11" ht="16.5" customHeight="1" thickBot="1">
      <c r="A65" s="569" t="s">
        <v>461</v>
      </c>
      <c r="B65" s="853" t="s">
        <v>462</v>
      </c>
      <c r="C65" s="854"/>
      <c r="D65" s="854"/>
      <c r="E65" s="854"/>
      <c r="F65" s="855"/>
      <c r="G65" s="568">
        <f>G20+G47</f>
        <v>35163</v>
      </c>
      <c r="H65" s="568">
        <f>H20+H47</f>
        <v>5167</v>
      </c>
      <c r="I65" s="568">
        <f>I20+I47</f>
        <v>3757</v>
      </c>
    </row>
    <row r="66" spans="1:11" ht="16.5" customHeight="1" thickBot="1">
      <c r="A66" s="569" t="s">
        <v>463</v>
      </c>
      <c r="B66" s="853" t="s">
        <v>464</v>
      </c>
      <c r="C66" s="854"/>
      <c r="D66" s="854"/>
      <c r="E66" s="854"/>
      <c r="F66" s="855"/>
      <c r="G66" s="568">
        <f ca="1">Bevételek!L48</f>
        <v>0</v>
      </c>
      <c r="H66" s="568">
        <f ca="1">Bevételek!M48</f>
        <v>0</v>
      </c>
      <c r="I66" s="568">
        <f ca="1">Bevételek!N48</f>
        <v>0</v>
      </c>
    </row>
    <row r="67" spans="1:11" ht="15.75" customHeight="1" thickBot="1">
      <c r="A67" s="570" t="s">
        <v>465</v>
      </c>
      <c r="B67" s="856" t="s">
        <v>466</v>
      </c>
      <c r="C67" s="857"/>
      <c r="D67" s="857"/>
      <c r="E67" s="857"/>
      <c r="F67" s="858"/>
      <c r="G67" s="553">
        <f>G63+G65</f>
        <v>181338</v>
      </c>
      <c r="H67" s="553">
        <f>H63+H65</f>
        <v>188977</v>
      </c>
      <c r="I67" s="553">
        <f>I63+I65</f>
        <v>188135</v>
      </c>
    </row>
    <row r="68" spans="1:11" ht="16.5" customHeight="1" thickBot="1">
      <c r="A68" s="545" t="s">
        <v>467</v>
      </c>
      <c r="B68" s="859" t="s">
        <v>468</v>
      </c>
      <c r="C68" s="859"/>
      <c r="D68" s="859"/>
      <c r="E68" s="859"/>
      <c r="F68" s="859"/>
      <c r="G68" s="586"/>
      <c r="H68" s="586"/>
      <c r="I68" s="586"/>
    </row>
    <row r="69" spans="1:11" ht="15.75" thickBot="1">
      <c r="A69" s="587" t="s">
        <v>469</v>
      </c>
      <c r="B69" s="852" t="s">
        <v>470</v>
      </c>
      <c r="C69" s="852"/>
      <c r="D69" s="852"/>
      <c r="E69" s="852"/>
      <c r="F69" s="852"/>
      <c r="G69" s="588">
        <f>G67</f>
        <v>181338</v>
      </c>
      <c r="H69" s="588">
        <f>H67</f>
        <v>188977</v>
      </c>
      <c r="I69" s="588">
        <f>I67</f>
        <v>188135</v>
      </c>
    </row>
    <row r="70" spans="1:11" ht="16.5" customHeight="1" thickBot="1">
      <c r="A70" s="579" t="s">
        <v>471</v>
      </c>
      <c r="B70" s="853" t="s">
        <v>472</v>
      </c>
      <c r="C70" s="854"/>
      <c r="D70" s="854"/>
      <c r="E70" s="854"/>
      <c r="F70" s="855"/>
      <c r="G70" s="568">
        <f>G29+G48-84</f>
        <v>179947</v>
      </c>
      <c r="H70" s="568">
        <f>H29+H55</f>
        <v>188586</v>
      </c>
      <c r="I70" s="568">
        <f>I29+I55</f>
        <v>186078</v>
      </c>
    </row>
    <row r="71" spans="1:11" ht="16.5" customHeight="1" thickBot="1">
      <c r="A71" s="579" t="s">
        <v>473</v>
      </c>
      <c r="B71" s="853" t="s">
        <v>474</v>
      </c>
      <c r="C71" s="854"/>
      <c r="D71" s="854"/>
      <c r="E71" s="854"/>
      <c r="F71" s="855"/>
      <c r="G71" s="568">
        <f>G30+G57</f>
        <v>1000</v>
      </c>
      <c r="H71" s="568">
        <f>H30+H57</f>
        <v>0</v>
      </c>
      <c r="I71" s="568">
        <f>I30+I57</f>
        <v>0</v>
      </c>
    </row>
    <row r="72" spans="1:11" ht="16.5" customHeight="1" thickBot="1">
      <c r="A72" s="569" t="s">
        <v>475</v>
      </c>
      <c r="B72" s="853" t="s">
        <v>476</v>
      </c>
      <c r="C72" s="854"/>
      <c r="D72" s="854"/>
      <c r="E72" s="854"/>
      <c r="F72" s="855"/>
      <c r="G72" s="568">
        <f>G34+G60</f>
        <v>391</v>
      </c>
      <c r="H72" s="568">
        <f>H34+H60</f>
        <v>391</v>
      </c>
      <c r="I72" s="568">
        <f>I34+I60</f>
        <v>391</v>
      </c>
    </row>
    <row r="73" spans="1:11" ht="16.5" customHeight="1" thickBot="1">
      <c r="A73" s="569" t="s">
        <v>477</v>
      </c>
      <c r="B73" s="853" t="s">
        <v>478</v>
      </c>
      <c r="C73" s="854"/>
      <c r="D73" s="854"/>
      <c r="E73" s="854"/>
      <c r="F73" s="855"/>
      <c r="G73" s="568"/>
      <c r="H73" s="568"/>
      <c r="I73" s="568">
        <f ca="1">Kiadás!I42</f>
        <v>1729</v>
      </c>
    </row>
    <row r="74" spans="1:11" ht="15.75" customHeight="1" thickBot="1">
      <c r="A74" s="570" t="s">
        <v>479</v>
      </c>
      <c r="B74" s="856" t="s">
        <v>480</v>
      </c>
      <c r="C74" s="857"/>
      <c r="D74" s="857"/>
      <c r="E74" s="857"/>
      <c r="F74" s="858"/>
      <c r="G74" s="553">
        <f>G70+G71+G72+G73</f>
        <v>181338</v>
      </c>
      <c r="H74" s="553">
        <f>H70+H71+H72+H73</f>
        <v>188977</v>
      </c>
      <c r="I74" s="553">
        <f>SUM(I70:I73)</f>
        <v>188198</v>
      </c>
    </row>
    <row r="75" spans="1:11" ht="16.5" customHeight="1" thickBot="1">
      <c r="A75" s="545" t="s">
        <v>481</v>
      </c>
      <c r="B75" s="859" t="s">
        <v>468</v>
      </c>
      <c r="C75" s="859"/>
      <c r="D75" s="859"/>
      <c r="E75" s="859"/>
      <c r="F75" s="859"/>
      <c r="G75" s="586"/>
      <c r="H75" s="586"/>
      <c r="I75" s="586"/>
    </row>
    <row r="76" spans="1:11" ht="15.75" thickBot="1">
      <c r="A76" s="587" t="s">
        <v>482</v>
      </c>
      <c r="B76" s="852" t="s">
        <v>483</v>
      </c>
      <c r="C76" s="852"/>
      <c r="D76" s="852"/>
      <c r="E76" s="852"/>
      <c r="F76" s="852"/>
      <c r="G76" s="589">
        <f>G74</f>
        <v>181338</v>
      </c>
      <c r="H76" s="589">
        <f>H74</f>
        <v>188977</v>
      </c>
      <c r="I76" s="589">
        <f>I74</f>
        <v>188198</v>
      </c>
      <c r="K76" s="537"/>
    </row>
    <row r="77" spans="1:11">
      <c r="D77" s="15"/>
    </row>
    <row r="78" spans="1:11">
      <c r="D78" s="15"/>
      <c r="I78" s="15"/>
    </row>
    <row r="79" spans="1:11">
      <c r="D79" s="15"/>
      <c r="H79" s="15"/>
      <c r="I79" s="15"/>
      <c r="K79" s="537"/>
    </row>
    <row r="80" spans="1:11">
      <c r="G80" s="15"/>
      <c r="H80" s="15"/>
      <c r="I80" s="15"/>
    </row>
    <row r="81" spans="9:9">
      <c r="I81" s="15"/>
    </row>
  </sheetData>
  <mergeCells count="77">
    <mergeCell ref="B7:F7"/>
    <mergeCell ref="A1:I1"/>
    <mergeCell ref="A2:I2"/>
    <mergeCell ref="A3:I3"/>
    <mergeCell ref="G4:I4"/>
    <mergeCell ref="G5:G6"/>
    <mergeCell ref="H5:H6"/>
    <mergeCell ref="I5:I6"/>
    <mergeCell ref="A5:F6"/>
    <mergeCell ref="B13:F13"/>
    <mergeCell ref="B14:F14"/>
    <mergeCell ref="B15:F15"/>
    <mergeCell ref="B16:F16"/>
    <mergeCell ref="B8:F8"/>
    <mergeCell ref="B9:F9"/>
    <mergeCell ref="B10:F10"/>
    <mergeCell ref="B12:F12"/>
    <mergeCell ref="B11:F11"/>
    <mergeCell ref="B22:F22"/>
    <mergeCell ref="B23:F23"/>
    <mergeCell ref="B24:F24"/>
    <mergeCell ref="B25:F25"/>
    <mergeCell ref="B17:F17"/>
    <mergeCell ref="B18:F18"/>
    <mergeCell ref="B19:F19"/>
    <mergeCell ref="B21:F21"/>
    <mergeCell ref="B20:F20"/>
    <mergeCell ref="B31:F31"/>
    <mergeCell ref="B32:F32"/>
    <mergeCell ref="B33:F33"/>
    <mergeCell ref="B34:F34"/>
    <mergeCell ref="B26:F26"/>
    <mergeCell ref="B29:F29"/>
    <mergeCell ref="B30:F30"/>
    <mergeCell ref="B27:F27"/>
    <mergeCell ref="B28:F28"/>
    <mergeCell ref="B42:F42"/>
    <mergeCell ref="B43:F43"/>
    <mergeCell ref="B35:F35"/>
    <mergeCell ref="B37:F37"/>
    <mergeCell ref="B38:F38"/>
    <mergeCell ref="B39:F39"/>
    <mergeCell ref="B36:F36"/>
    <mergeCell ref="B40:F40"/>
    <mergeCell ref="B41:F41"/>
    <mergeCell ref="B48:F48"/>
    <mergeCell ref="B49:F49"/>
    <mergeCell ref="B50:F50"/>
    <mergeCell ref="B44:F44"/>
    <mergeCell ref="B45:F45"/>
    <mergeCell ref="B46:F46"/>
    <mergeCell ref="B47:F47"/>
    <mergeCell ref="B55:F55"/>
    <mergeCell ref="B56:F56"/>
    <mergeCell ref="B57:F57"/>
    <mergeCell ref="B58:F58"/>
    <mergeCell ref="B51:F51"/>
    <mergeCell ref="B52:F52"/>
    <mergeCell ref="B53:F53"/>
    <mergeCell ref="B54:F54"/>
    <mergeCell ref="B64:F64"/>
    <mergeCell ref="B65:F65"/>
    <mergeCell ref="B66:F66"/>
    <mergeCell ref="B67:F67"/>
    <mergeCell ref="B59:F59"/>
    <mergeCell ref="B60:F60"/>
    <mergeCell ref="B61:F61"/>
    <mergeCell ref="B63:F63"/>
    <mergeCell ref="B76:F76"/>
    <mergeCell ref="B72:F72"/>
    <mergeCell ref="B73:F73"/>
    <mergeCell ref="B74:F74"/>
    <mergeCell ref="B75:F75"/>
    <mergeCell ref="B68:F68"/>
    <mergeCell ref="B69:F69"/>
    <mergeCell ref="B70:F70"/>
    <mergeCell ref="B71:F71"/>
  </mergeCells>
  <phoneticPr fontId="0" type="noConversion"/>
  <printOptions horizontalCentered="1"/>
  <pageMargins left="0.39370078740157483" right="0.39370078740157483" top="0.98425196850393704" bottom="0.98425196850393704" header="0.51181102362204722" footer="0.51181102362204722"/>
  <pageSetup paperSize="9" scale="90" orientation="portrait" r:id="rId1"/>
  <headerFooter alignWithMargins="0">
    <oddHeader>&amp;R4.sz.melléklet</oddHeader>
  </headerFooter>
  <rowBreaks count="1" manualBreakCount="1">
    <brk id="4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G44"/>
  <sheetViews>
    <sheetView topLeftCell="A7" workbookViewId="0">
      <selection activeCell="B36" sqref="B36"/>
    </sheetView>
  </sheetViews>
  <sheetFormatPr defaultRowHeight="12.75"/>
  <cols>
    <col min="1" max="1" width="7" customWidth="1"/>
    <col min="2" max="2" width="37.7109375" customWidth="1"/>
    <col min="3" max="3" width="11.42578125" customWidth="1"/>
    <col min="4" max="4" width="11.7109375" customWidth="1"/>
    <col min="5" max="5" width="11.28515625" customWidth="1"/>
  </cols>
  <sheetData>
    <row r="1" spans="1:5" ht="13.5" thickBot="1"/>
    <row r="2" spans="1:5" ht="15" customHeight="1" thickBot="1">
      <c r="A2" s="1"/>
      <c r="B2" s="4" t="s">
        <v>0</v>
      </c>
      <c r="C2" s="252" t="s">
        <v>14</v>
      </c>
      <c r="D2" s="4" t="s">
        <v>311</v>
      </c>
      <c r="E2" s="252" t="s">
        <v>305</v>
      </c>
    </row>
    <row r="3" spans="1:5" ht="15" customHeight="1" thickBot="1">
      <c r="A3" s="293"/>
      <c r="B3" s="294"/>
      <c r="C3" s="12">
        <v>2011</v>
      </c>
      <c r="D3" s="364">
        <v>2011</v>
      </c>
      <c r="E3" s="12">
        <v>2011</v>
      </c>
    </row>
    <row r="4" spans="1:5" ht="15" customHeight="1">
      <c r="A4" s="2" t="s">
        <v>1</v>
      </c>
      <c r="B4" s="5" t="s">
        <v>268</v>
      </c>
      <c r="C4" s="292">
        <v>11184</v>
      </c>
      <c r="D4" s="292">
        <v>6110</v>
      </c>
      <c r="E4" s="292">
        <v>5077</v>
      </c>
    </row>
    <row r="5" spans="1:5" ht="15" customHeight="1">
      <c r="A5" s="2"/>
      <c r="B5" s="5"/>
      <c r="C5" s="295"/>
      <c r="D5" s="356"/>
      <c r="E5" s="295"/>
    </row>
    <row r="6" spans="1:5" ht="15" customHeight="1">
      <c r="A6" s="3"/>
      <c r="B6" s="6" t="s">
        <v>62</v>
      </c>
      <c r="C6" s="255">
        <v>2010</v>
      </c>
      <c r="D6" s="357">
        <v>2010</v>
      </c>
      <c r="E6" s="255">
        <v>280</v>
      </c>
    </row>
    <row r="7" spans="1:5" ht="15" customHeight="1">
      <c r="A7" s="3"/>
      <c r="B7" s="6" t="s">
        <v>63</v>
      </c>
      <c r="C7" s="255">
        <v>5074</v>
      </c>
      <c r="D7" s="357">
        <v>0</v>
      </c>
      <c r="E7" s="255">
        <v>468</v>
      </c>
    </row>
    <row r="8" spans="1:5" ht="15" customHeight="1">
      <c r="A8" s="3"/>
      <c r="B8" s="6" t="s">
        <v>183</v>
      </c>
      <c r="C8" s="255">
        <v>4100</v>
      </c>
      <c r="D8" s="357">
        <v>4100</v>
      </c>
      <c r="E8" s="255">
        <v>4329</v>
      </c>
    </row>
    <row r="9" spans="1:5" ht="15" customHeight="1">
      <c r="A9" s="3"/>
      <c r="B9" s="6"/>
      <c r="C9" s="255"/>
      <c r="D9" s="357"/>
      <c r="E9" s="255"/>
    </row>
    <row r="10" spans="1:5" ht="15" customHeight="1">
      <c r="A10" s="7" t="s">
        <v>2</v>
      </c>
      <c r="B10" s="8" t="s">
        <v>266</v>
      </c>
      <c r="C10" s="253">
        <v>2900</v>
      </c>
      <c r="D10" s="253">
        <v>3250</v>
      </c>
      <c r="E10" s="253">
        <v>3250</v>
      </c>
    </row>
    <row r="11" spans="1:5" ht="15" customHeight="1">
      <c r="A11" s="7"/>
      <c r="B11" s="296" t="s">
        <v>265</v>
      </c>
      <c r="C11" s="297">
        <v>2900</v>
      </c>
      <c r="D11" s="358">
        <v>3250</v>
      </c>
      <c r="E11" s="297">
        <v>3250</v>
      </c>
    </row>
    <row r="12" spans="1:5" ht="15" customHeight="1">
      <c r="A12" s="7"/>
      <c r="B12" s="8"/>
      <c r="C12" s="298"/>
      <c r="D12" s="359"/>
      <c r="E12" s="298"/>
    </row>
    <row r="13" spans="1:5" ht="15" customHeight="1">
      <c r="A13" s="7" t="s">
        <v>3</v>
      </c>
      <c r="B13" s="8" t="s">
        <v>9</v>
      </c>
      <c r="C13" s="298"/>
      <c r="D13" s="359"/>
      <c r="E13" s="298"/>
    </row>
    <row r="14" spans="1:5" ht="15" customHeight="1">
      <c r="A14" s="20"/>
      <c r="B14" s="5" t="s">
        <v>30</v>
      </c>
      <c r="C14" s="255"/>
      <c r="D14" s="356"/>
      <c r="E14" s="255"/>
    </row>
    <row r="15" spans="1:5" ht="15" customHeight="1">
      <c r="A15" s="3"/>
      <c r="B15" s="6" t="s">
        <v>523</v>
      </c>
      <c r="C15" s="255">
        <v>1254</v>
      </c>
      <c r="D15" s="357">
        <v>2422</v>
      </c>
      <c r="E15" s="255">
        <v>2422</v>
      </c>
    </row>
    <row r="16" spans="1:5" ht="15" customHeight="1">
      <c r="A16" s="3"/>
      <c r="B16" s="6" t="s">
        <v>312</v>
      </c>
      <c r="C16" s="255"/>
      <c r="D16" s="357">
        <v>592</v>
      </c>
      <c r="E16" s="255">
        <v>373</v>
      </c>
    </row>
    <row r="17" spans="1:7" ht="15" customHeight="1">
      <c r="A17" s="3"/>
      <c r="B17" s="6" t="s">
        <v>11</v>
      </c>
      <c r="C17" s="255">
        <v>299</v>
      </c>
      <c r="D17" s="357">
        <v>5164</v>
      </c>
      <c r="E17" s="255">
        <v>5164</v>
      </c>
    </row>
    <row r="18" spans="1:7" ht="15" customHeight="1">
      <c r="A18" s="3"/>
      <c r="B18" s="6" t="s">
        <v>184</v>
      </c>
      <c r="C18" s="255">
        <v>33</v>
      </c>
      <c r="D18" s="357">
        <v>325</v>
      </c>
      <c r="E18" s="255">
        <v>325</v>
      </c>
    </row>
    <row r="19" spans="1:7" ht="15" customHeight="1">
      <c r="A19" s="3"/>
      <c r="B19" s="6" t="s">
        <v>31</v>
      </c>
      <c r="C19" s="255">
        <v>346</v>
      </c>
      <c r="D19" s="357">
        <v>1706</v>
      </c>
      <c r="E19" s="255">
        <v>1706</v>
      </c>
    </row>
    <row r="20" spans="1:7" ht="15" customHeight="1">
      <c r="A20" s="3"/>
      <c r="B20" s="6" t="s">
        <v>185</v>
      </c>
      <c r="C20" s="255">
        <v>850</v>
      </c>
      <c r="D20" s="357">
        <v>225</v>
      </c>
      <c r="E20" s="255">
        <v>225</v>
      </c>
    </row>
    <row r="21" spans="1:7" ht="15" customHeight="1">
      <c r="A21" s="3"/>
      <c r="B21" s="6" t="s">
        <v>34</v>
      </c>
      <c r="C21" s="255">
        <v>300</v>
      </c>
      <c r="D21" s="357">
        <v>3370</v>
      </c>
      <c r="E21" s="255">
        <v>3370</v>
      </c>
      <c r="G21" s="371"/>
    </row>
    <row r="22" spans="1:7" ht="15" customHeight="1">
      <c r="A22" s="3"/>
      <c r="B22" s="6" t="s">
        <v>300</v>
      </c>
      <c r="C22" s="255">
        <v>30</v>
      </c>
      <c r="D22" s="357">
        <v>30</v>
      </c>
      <c r="E22" s="255">
        <v>7</v>
      </c>
    </row>
    <row r="23" spans="1:7" ht="15" customHeight="1">
      <c r="A23" s="3"/>
      <c r="B23" s="6" t="s">
        <v>304</v>
      </c>
      <c r="C23" s="255">
        <v>395</v>
      </c>
      <c r="D23" s="356"/>
      <c r="E23" s="255"/>
    </row>
    <row r="24" spans="1:7" ht="15" customHeight="1">
      <c r="A24" s="20"/>
      <c r="B24" s="5"/>
      <c r="C24" s="255"/>
      <c r="D24" s="356"/>
      <c r="E24" s="255"/>
    </row>
    <row r="25" spans="1:7" ht="15" customHeight="1">
      <c r="A25" s="20"/>
      <c r="B25" s="5" t="s">
        <v>32</v>
      </c>
      <c r="C25" s="255"/>
      <c r="D25" s="356"/>
      <c r="E25" s="255"/>
    </row>
    <row r="26" spans="1:7" ht="15" customHeight="1">
      <c r="A26" s="337"/>
      <c r="B26" s="299" t="s">
        <v>186</v>
      </c>
      <c r="C26" s="255">
        <v>575</v>
      </c>
      <c r="D26" s="360">
        <v>333</v>
      </c>
      <c r="E26" s="255">
        <v>333</v>
      </c>
    </row>
    <row r="27" spans="1:7" ht="15" customHeight="1">
      <c r="A27" s="3"/>
      <c r="B27" s="6" t="s">
        <v>33</v>
      </c>
      <c r="C27" s="255">
        <v>100</v>
      </c>
      <c r="D27" s="357">
        <v>220</v>
      </c>
      <c r="E27" s="255">
        <v>220</v>
      </c>
    </row>
    <row r="28" spans="1:7" ht="15" customHeight="1">
      <c r="A28" s="3"/>
      <c r="B28" s="6" t="s">
        <v>301</v>
      </c>
      <c r="C28" s="255">
        <v>80</v>
      </c>
      <c r="D28" s="357">
        <v>1459</v>
      </c>
      <c r="E28" s="255">
        <v>1459</v>
      </c>
    </row>
    <row r="29" spans="1:7" ht="15" customHeight="1">
      <c r="A29" s="3"/>
      <c r="B29" s="6" t="s">
        <v>524</v>
      </c>
      <c r="C29" s="255">
        <v>120</v>
      </c>
      <c r="D29" s="357">
        <v>517</v>
      </c>
      <c r="E29" s="255">
        <v>517</v>
      </c>
    </row>
    <row r="30" spans="1:7" ht="15" customHeight="1">
      <c r="A30" s="3"/>
      <c r="B30" s="338"/>
      <c r="C30" s="255"/>
      <c r="D30" s="361"/>
      <c r="E30" s="255"/>
    </row>
    <row r="31" spans="1:7" ht="15" customHeight="1">
      <c r="A31" s="3"/>
      <c r="B31" s="338"/>
      <c r="C31" s="255"/>
      <c r="D31" s="361"/>
      <c r="E31" s="255"/>
    </row>
    <row r="32" spans="1:7" ht="15" customHeight="1">
      <c r="A32" s="3"/>
      <c r="B32" s="339" t="s">
        <v>302</v>
      </c>
      <c r="C32" s="255"/>
      <c r="D32" s="362"/>
      <c r="E32" s="255"/>
    </row>
    <row r="33" spans="1:5" ht="15" customHeight="1">
      <c r="A33" s="3"/>
      <c r="B33" s="338" t="s">
        <v>303</v>
      </c>
      <c r="C33" s="255">
        <v>240</v>
      </c>
      <c r="D33" s="361">
        <v>240</v>
      </c>
      <c r="E33" s="255">
        <v>132</v>
      </c>
    </row>
    <row r="34" spans="1:5" ht="15" customHeight="1">
      <c r="A34" s="3"/>
      <c r="B34" s="6" t="s">
        <v>12</v>
      </c>
      <c r="C34" s="255">
        <v>85</v>
      </c>
      <c r="D34" s="357">
        <v>85</v>
      </c>
      <c r="E34" s="255">
        <v>26</v>
      </c>
    </row>
    <row r="35" spans="1:5" ht="15" customHeight="1">
      <c r="A35" s="3"/>
      <c r="B35" s="6"/>
      <c r="C35" s="255"/>
      <c r="D35" s="357"/>
      <c r="E35" s="255"/>
    </row>
    <row r="36" spans="1:5" ht="15" customHeight="1">
      <c r="A36" s="3"/>
      <c r="B36" s="6"/>
      <c r="C36" s="255"/>
      <c r="D36" s="357"/>
      <c r="E36" s="255"/>
    </row>
    <row r="37" spans="1:5" ht="15" customHeight="1">
      <c r="A37" s="3"/>
      <c r="B37" s="6"/>
      <c r="C37" s="255"/>
      <c r="D37" s="357"/>
      <c r="E37" s="255"/>
    </row>
    <row r="38" spans="1:5" ht="15" customHeight="1">
      <c r="A38" s="20"/>
      <c r="B38" s="5"/>
      <c r="C38" s="255"/>
      <c r="D38" s="356"/>
      <c r="E38" s="255"/>
    </row>
    <row r="39" spans="1:5" ht="15" customHeight="1">
      <c r="A39" s="20"/>
      <c r="B39" s="6" t="s">
        <v>314</v>
      </c>
      <c r="C39" s="255"/>
      <c r="D39" s="357">
        <v>60</v>
      </c>
      <c r="E39" s="255">
        <v>60</v>
      </c>
    </row>
    <row r="40" spans="1:5" ht="15" customHeight="1">
      <c r="A40" s="20"/>
      <c r="B40" s="6"/>
      <c r="C40" s="255"/>
      <c r="D40" s="357"/>
      <c r="E40" s="255"/>
    </row>
    <row r="41" spans="1:5" ht="15" customHeight="1">
      <c r="A41" s="300"/>
      <c r="B41" s="301"/>
      <c r="C41" s="302"/>
      <c r="D41" s="363"/>
      <c r="E41" s="302"/>
    </row>
    <row r="42" spans="1:5" ht="15" customHeight="1" thickBot="1">
      <c r="A42" s="9"/>
      <c r="B42" s="18" t="s">
        <v>8</v>
      </c>
      <c r="C42" s="253">
        <v>4707</v>
      </c>
      <c r="D42" s="253">
        <v>17832</v>
      </c>
      <c r="E42" s="253">
        <v>17423</v>
      </c>
    </row>
    <row r="43" spans="1:5" ht="15" customHeight="1" thickBot="1">
      <c r="A43" s="10" t="s">
        <v>267</v>
      </c>
      <c r="B43" s="11" t="s">
        <v>10</v>
      </c>
      <c r="C43" s="254">
        <v>18791</v>
      </c>
      <c r="D43" s="254">
        <v>27192</v>
      </c>
      <c r="E43" s="254">
        <v>25750</v>
      </c>
    </row>
    <row r="44" spans="1:5" ht="15" customHeight="1"/>
  </sheetData>
  <phoneticPr fontId="0" type="noConversion"/>
  <printOptions horizontalCentered="1" verticalCentered="1"/>
  <pageMargins left="0.89" right="0.78740157480314965" top="1.1417322834645669" bottom="0.98425196850393704" header="0.51181102362204722" footer="0.51181102362204722"/>
  <pageSetup paperSize="9" orientation="portrait" verticalDpi="300" r:id="rId1"/>
  <headerFooter alignWithMargins="0">
    <oddHeader>&amp;C&amp;"Aharoni,Félkövér"Tiszavárkony  Önkormányzat támogatásértékű működési kiadások, és pénzeszköz átadások 2011. évi teljesített előirányzata &amp;R
5&amp;"Arial CE,Félkövér".számú melléklet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I53"/>
  <sheetViews>
    <sheetView topLeftCell="A25" workbookViewId="0">
      <selection activeCell="G26" sqref="G26"/>
    </sheetView>
  </sheetViews>
  <sheetFormatPr defaultRowHeight="12.75"/>
  <cols>
    <col min="1" max="1" width="3.140625" customWidth="1"/>
    <col min="2" max="2" width="43.28515625" customWidth="1"/>
    <col min="3" max="3" width="9.28515625" customWidth="1"/>
    <col min="4" max="5" width="10.140625" customWidth="1"/>
    <col min="6" max="6" width="7.140625" customWidth="1"/>
    <col min="7" max="7" width="7.7109375" customWidth="1"/>
    <col min="8" max="8" width="8.140625" style="15" customWidth="1"/>
    <col min="9" max="9" width="7.85546875" customWidth="1"/>
  </cols>
  <sheetData>
    <row r="1" spans="1:9">
      <c r="A1" s="25"/>
      <c r="B1" s="25"/>
      <c r="C1" s="25"/>
      <c r="D1" s="912" t="s">
        <v>486</v>
      </c>
      <c r="E1" s="912"/>
      <c r="F1" s="912"/>
      <c r="G1" s="912"/>
      <c r="H1" s="912"/>
      <c r="I1" s="912"/>
    </row>
    <row r="2" spans="1:9" ht="18">
      <c r="A2" s="913" t="s">
        <v>57</v>
      </c>
      <c r="B2" s="913"/>
      <c r="C2" s="913"/>
      <c r="D2" s="913"/>
      <c r="E2" s="913"/>
      <c r="F2" s="913"/>
      <c r="G2" s="913"/>
      <c r="H2" s="913"/>
      <c r="I2" s="913"/>
    </row>
    <row r="3" spans="1:9" ht="18">
      <c r="A3" s="913" t="s">
        <v>519</v>
      </c>
      <c r="B3" s="913"/>
      <c r="C3" s="913"/>
      <c r="D3" s="913"/>
      <c r="E3" s="913"/>
      <c r="F3" s="913"/>
      <c r="G3" s="913"/>
      <c r="H3" s="913"/>
      <c r="I3" s="913"/>
    </row>
    <row r="4" spans="1:9">
      <c r="A4" s="818"/>
      <c r="B4" s="818"/>
      <c r="C4" s="818"/>
      <c r="D4" s="818"/>
      <c r="E4" s="818"/>
      <c r="F4" s="818"/>
      <c r="G4" s="818"/>
      <c r="H4" s="818"/>
      <c r="I4" s="818"/>
    </row>
    <row r="5" spans="1:9" ht="17.25" customHeight="1" thickBot="1">
      <c r="A5" s="25"/>
      <c r="B5" s="25"/>
      <c r="C5" s="25"/>
      <c r="D5" s="911" t="s">
        <v>36</v>
      </c>
      <c r="E5" s="911"/>
      <c r="F5" s="911"/>
      <c r="G5" s="911"/>
      <c r="H5" s="911"/>
      <c r="I5" s="911"/>
    </row>
    <row r="6" spans="1:9" ht="21" customHeight="1" thickBot="1">
      <c r="A6" s="903" t="s">
        <v>0</v>
      </c>
      <c r="B6" s="904"/>
      <c r="C6" s="645" t="s">
        <v>525</v>
      </c>
      <c r="D6" s="909" t="s">
        <v>56</v>
      </c>
      <c r="E6" s="909" t="s">
        <v>305</v>
      </c>
      <c r="F6" s="914" t="s">
        <v>38</v>
      </c>
      <c r="G6" s="915"/>
      <c r="H6" s="915"/>
      <c r="I6" s="916"/>
    </row>
    <row r="7" spans="1:9" ht="21" customHeight="1" thickBot="1">
      <c r="A7" s="906"/>
      <c r="B7" s="907"/>
      <c r="C7" s="636" t="s">
        <v>526</v>
      </c>
      <c r="D7" s="917"/>
      <c r="E7" s="910"/>
      <c r="F7" s="131" t="s">
        <v>58</v>
      </c>
      <c r="G7" s="132" t="s">
        <v>39</v>
      </c>
      <c r="H7" s="134" t="s">
        <v>60</v>
      </c>
      <c r="I7" s="29" t="s">
        <v>40</v>
      </c>
    </row>
    <row r="8" spans="1:9" ht="17.25" customHeight="1">
      <c r="A8" s="30"/>
      <c r="B8" s="31" t="s">
        <v>41</v>
      </c>
      <c r="C8" s="637"/>
      <c r="D8" s="32"/>
      <c r="E8" s="33"/>
      <c r="F8" s="34"/>
      <c r="G8" s="35"/>
      <c r="H8" s="36"/>
      <c r="I8" s="37"/>
    </row>
    <row r="9" spans="1:9" s="13" customFormat="1" ht="17.25" customHeight="1">
      <c r="A9" s="38"/>
      <c r="B9" s="39" t="s">
        <v>42</v>
      </c>
      <c r="C9" s="638"/>
      <c r="D9" s="40"/>
      <c r="E9" s="41"/>
      <c r="F9" s="42"/>
      <c r="G9" s="43"/>
      <c r="H9" s="44"/>
      <c r="I9" s="45"/>
    </row>
    <row r="10" spans="1:9" s="13" customFormat="1" ht="13.5" customHeight="1">
      <c r="A10" s="46"/>
      <c r="B10" s="47"/>
      <c r="C10" s="639"/>
      <c r="D10" s="48"/>
      <c r="E10" s="48"/>
      <c r="F10" s="49"/>
      <c r="G10" s="43"/>
      <c r="H10" s="44"/>
      <c r="I10" s="45"/>
    </row>
    <row r="11" spans="1:9" s="13" customFormat="1" ht="13.5" customHeight="1">
      <c r="A11" s="46"/>
      <c r="B11" s="50" t="s">
        <v>313</v>
      </c>
      <c r="C11" s="639"/>
      <c r="D11" s="48">
        <v>7368</v>
      </c>
      <c r="E11" s="48">
        <v>7368</v>
      </c>
      <c r="F11" s="49"/>
      <c r="G11" s="43"/>
      <c r="H11" s="44">
        <v>7368</v>
      </c>
      <c r="I11" s="280"/>
    </row>
    <row r="12" spans="1:9" s="13" customFormat="1" ht="13.5" customHeight="1">
      <c r="A12" s="46"/>
      <c r="B12" s="51"/>
      <c r="C12" s="322"/>
      <c r="D12" s="48"/>
      <c r="E12" s="48"/>
      <c r="F12" s="49"/>
      <c r="G12" s="43"/>
      <c r="H12" s="44"/>
      <c r="I12" s="45"/>
    </row>
    <row r="13" spans="1:9" s="13" customFormat="1" ht="13.5" customHeight="1">
      <c r="A13" s="46"/>
      <c r="B13" s="47"/>
      <c r="C13" s="639"/>
      <c r="D13" s="48"/>
      <c r="E13" s="48"/>
      <c r="F13" s="49"/>
      <c r="G13" s="43"/>
      <c r="H13" s="44"/>
      <c r="I13" s="280"/>
    </row>
    <row r="14" spans="1:9" s="13" customFormat="1" ht="13.5" customHeight="1">
      <c r="A14" s="46"/>
      <c r="B14" s="47"/>
      <c r="C14" s="639"/>
      <c r="D14" s="48"/>
      <c r="E14" s="52"/>
      <c r="F14" s="49"/>
      <c r="G14" s="43"/>
      <c r="H14" s="44"/>
      <c r="I14" s="45"/>
    </row>
    <row r="15" spans="1:9" s="13" customFormat="1" ht="13.5" customHeight="1">
      <c r="A15" s="46"/>
      <c r="B15" s="47"/>
      <c r="C15" s="639"/>
      <c r="D15" s="48"/>
      <c r="E15" s="52"/>
      <c r="F15" s="49"/>
      <c r="G15" s="44"/>
      <c r="H15" s="44"/>
      <c r="I15" s="45"/>
    </row>
    <row r="16" spans="1:9" s="13" customFormat="1" ht="13.5" customHeight="1">
      <c r="A16" s="46"/>
      <c r="B16" s="53" t="s">
        <v>43</v>
      </c>
      <c r="C16" s="640"/>
      <c r="D16" s="54"/>
      <c r="E16" s="54"/>
      <c r="F16" s="55"/>
      <c r="G16" s="56"/>
      <c r="H16" s="135"/>
      <c r="I16" s="135"/>
    </row>
    <row r="17" spans="1:9" s="13" customFormat="1" ht="13.5" customHeight="1">
      <c r="A17" s="57"/>
      <c r="B17" s="50"/>
      <c r="C17" s="641"/>
      <c r="D17" s="58"/>
      <c r="E17" s="58"/>
      <c r="F17" s="49"/>
      <c r="G17" s="43"/>
      <c r="H17" s="44"/>
      <c r="I17" s="45"/>
    </row>
    <row r="18" spans="1:9" s="13" customFormat="1" ht="13.5" customHeight="1" thickBot="1">
      <c r="A18" s="57"/>
      <c r="B18" s="62" t="s">
        <v>43</v>
      </c>
      <c r="C18" s="642"/>
      <c r="D18" s="63"/>
      <c r="E18" s="63"/>
      <c r="F18" s="64"/>
      <c r="G18" s="65"/>
      <c r="H18" s="65"/>
      <c r="I18" s="66"/>
    </row>
    <row r="19" spans="1:9" ht="16.5" thickBot="1">
      <c r="A19" s="643" t="s">
        <v>20</v>
      </c>
      <c r="B19" s="644" t="s">
        <v>44</v>
      </c>
      <c r="C19" s="73"/>
      <c r="D19" s="68">
        <v>7368</v>
      </c>
      <c r="E19" s="68">
        <v>7368</v>
      </c>
      <c r="F19" s="69"/>
      <c r="G19" s="70"/>
      <c r="H19" s="70">
        <v>7368</v>
      </c>
      <c r="I19" s="71"/>
    </row>
    <row r="20" spans="1:9" ht="15.75">
      <c r="A20" s="72"/>
      <c r="B20" s="73"/>
      <c r="C20" s="73"/>
      <c r="D20" s="74"/>
      <c r="E20" s="74"/>
      <c r="F20" s="74"/>
      <c r="G20" s="74"/>
      <c r="H20" s="74"/>
      <c r="I20" s="75"/>
    </row>
    <row r="21" spans="1:9" ht="15.75">
      <c r="A21" s="76"/>
      <c r="B21" s="77"/>
      <c r="C21" s="77"/>
      <c r="D21" s="78"/>
      <c r="E21" s="78"/>
      <c r="F21" s="78"/>
      <c r="G21" s="78"/>
      <c r="H21" s="78"/>
      <c r="I21" s="79"/>
    </row>
    <row r="22" spans="1:9" ht="16.5" thickBot="1">
      <c r="A22" s="80"/>
      <c r="B22" s="81"/>
      <c r="C22" s="81"/>
      <c r="D22" s="82"/>
      <c r="E22" s="82"/>
      <c r="F22" s="82"/>
      <c r="G22" s="918" t="s">
        <v>36</v>
      </c>
      <c r="H22" s="918"/>
      <c r="I22" s="24"/>
    </row>
    <row r="23" spans="1:9" ht="13.5" thickBot="1">
      <c r="A23" s="925" t="s">
        <v>0</v>
      </c>
      <c r="B23" s="926"/>
      <c r="C23" s="664" t="s">
        <v>525</v>
      </c>
      <c r="D23" s="921" t="s">
        <v>56</v>
      </c>
      <c r="E23" s="909" t="s">
        <v>305</v>
      </c>
      <c r="F23" s="922" t="s">
        <v>38</v>
      </c>
      <c r="G23" s="923"/>
      <c r="H23" s="923"/>
      <c r="I23" s="924"/>
    </row>
    <row r="24" spans="1:9" ht="16.5" thickBot="1">
      <c r="A24" s="927"/>
      <c r="B24" s="928"/>
      <c r="C24" s="283" t="s">
        <v>526</v>
      </c>
      <c r="D24" s="917"/>
      <c r="E24" s="910"/>
      <c r="F24" s="131" t="s">
        <v>58</v>
      </c>
      <c r="G24" s="132" t="s">
        <v>39</v>
      </c>
      <c r="H24" s="133" t="s">
        <v>59</v>
      </c>
      <c r="I24" s="83" t="s">
        <v>40</v>
      </c>
    </row>
    <row r="25" spans="1:9" ht="15.75">
      <c r="A25" s="84"/>
      <c r="B25" s="646" t="s">
        <v>45</v>
      </c>
      <c r="C25" s="624"/>
      <c r="D25" s="85"/>
      <c r="E25" s="86"/>
      <c r="F25" s="87"/>
      <c r="G25" s="17"/>
      <c r="H25" s="22"/>
      <c r="I25" s="88"/>
    </row>
    <row r="26" spans="1:9" ht="18" customHeight="1">
      <c r="A26" s="84"/>
      <c r="B26" s="647" t="s">
        <v>61</v>
      </c>
      <c r="C26" s="625">
        <v>251</v>
      </c>
      <c r="D26" s="60">
        <v>251</v>
      </c>
      <c r="E26" s="61">
        <v>251</v>
      </c>
      <c r="F26" s="89"/>
      <c r="G26" s="17"/>
      <c r="H26" s="22"/>
      <c r="I26" s="45">
        <v>251</v>
      </c>
    </row>
    <row r="27" spans="1:9" ht="18" customHeight="1" thickBot="1">
      <c r="A27" s="84"/>
      <c r="B27" s="668" t="s">
        <v>527</v>
      </c>
      <c r="C27" s="669"/>
      <c r="D27" s="172"/>
      <c r="E27" s="670">
        <v>100</v>
      </c>
      <c r="F27" s="671"/>
      <c r="G27" s="369"/>
      <c r="H27" s="370"/>
      <c r="I27" s="667">
        <v>100</v>
      </c>
    </row>
    <row r="28" spans="1:9" ht="16.5" thickBot="1">
      <c r="A28" s="90" t="s">
        <v>21</v>
      </c>
      <c r="B28" s="649" t="s">
        <v>46</v>
      </c>
      <c r="C28" s="590">
        <v>251</v>
      </c>
      <c r="D28" s="91">
        <v>251</v>
      </c>
      <c r="E28" s="91">
        <v>351</v>
      </c>
      <c r="F28" s="92"/>
      <c r="G28" s="93"/>
      <c r="H28" s="93"/>
      <c r="I28" s="94">
        <v>351</v>
      </c>
    </row>
    <row r="29" spans="1:9" ht="25.5">
      <c r="A29" s="95"/>
      <c r="B29" s="650" t="s">
        <v>47</v>
      </c>
      <c r="C29" s="626"/>
      <c r="D29" s="96"/>
      <c r="E29" s="97"/>
      <c r="F29" s="42"/>
      <c r="G29" s="98"/>
      <c r="H29" s="44"/>
      <c r="I29" s="45"/>
    </row>
    <row r="30" spans="1:9" s="13" customFormat="1">
      <c r="A30" s="99"/>
      <c r="B30" s="651" t="s">
        <v>42</v>
      </c>
      <c r="C30" s="672"/>
      <c r="D30" s="63"/>
      <c r="E30" s="100"/>
      <c r="F30" s="49"/>
      <c r="G30" s="98"/>
      <c r="H30" s="44"/>
      <c r="I30" s="45"/>
    </row>
    <row r="31" spans="1:9" s="13" customFormat="1">
      <c r="A31" s="99"/>
      <c r="B31" s="652" t="s">
        <v>23</v>
      </c>
      <c r="C31" s="627"/>
      <c r="D31" s="59"/>
      <c r="E31" s="101"/>
      <c r="F31" s="49"/>
      <c r="G31" s="98"/>
      <c r="H31" s="44"/>
      <c r="I31" s="45"/>
    </row>
    <row r="32" spans="1:9" s="13" customFormat="1">
      <c r="A32" s="99"/>
      <c r="B32" s="652"/>
      <c r="C32" s="627"/>
      <c r="D32" s="102"/>
      <c r="E32" s="103"/>
      <c r="F32" s="49"/>
      <c r="G32" s="98"/>
      <c r="H32" s="44"/>
      <c r="I32" s="45"/>
    </row>
    <row r="33" spans="1:9" s="13" customFormat="1">
      <c r="A33" s="99"/>
      <c r="B33" s="653" t="s">
        <v>43</v>
      </c>
      <c r="C33" s="53"/>
      <c r="D33" s="63"/>
      <c r="E33" s="63"/>
      <c r="F33" s="49"/>
      <c r="G33" s="98"/>
      <c r="H33" s="44"/>
      <c r="I33" s="45"/>
    </row>
    <row r="34" spans="1:9" ht="15.75">
      <c r="A34" s="84"/>
      <c r="B34" s="654"/>
      <c r="C34" s="77"/>
      <c r="D34" s="63"/>
      <c r="E34" s="100"/>
      <c r="F34" s="49"/>
      <c r="G34" s="98"/>
      <c r="H34" s="44"/>
      <c r="I34" s="45"/>
    </row>
    <row r="35" spans="1:9">
      <c r="A35" s="95"/>
      <c r="B35" s="655" t="s">
        <v>23</v>
      </c>
      <c r="C35" s="628"/>
      <c r="D35" s="104"/>
      <c r="E35" s="104"/>
      <c r="F35" s="49"/>
      <c r="G35" s="98"/>
      <c r="H35" s="44"/>
      <c r="I35" s="45"/>
    </row>
    <row r="36" spans="1:9" ht="16.5" thickBot="1">
      <c r="A36" s="84"/>
      <c r="B36" s="653" t="s">
        <v>43</v>
      </c>
      <c r="C36" s="53"/>
      <c r="D36" s="63"/>
      <c r="E36" s="63"/>
      <c r="F36" s="55"/>
      <c r="G36" s="55"/>
      <c r="H36" s="55"/>
      <c r="I36" s="105"/>
    </row>
    <row r="37" spans="1:9" ht="26.25" thickBot="1">
      <c r="A37" s="90" t="s">
        <v>35</v>
      </c>
      <c r="B37" s="649" t="s">
        <v>48</v>
      </c>
      <c r="C37" s="590"/>
      <c r="D37" s="91">
        <f t="shared" ref="D37:I37" si="0">D33+D36</f>
        <v>0</v>
      </c>
      <c r="E37" s="91">
        <f t="shared" si="0"/>
        <v>0</v>
      </c>
      <c r="F37" s="92">
        <f t="shared" si="0"/>
        <v>0</v>
      </c>
      <c r="G37" s="93">
        <f t="shared" si="0"/>
        <v>0</v>
      </c>
      <c r="H37" s="93">
        <f t="shared" si="0"/>
        <v>0</v>
      </c>
      <c r="I37" s="94">
        <f t="shared" si="0"/>
        <v>0</v>
      </c>
    </row>
    <row r="38" spans="1:9" ht="15.75">
      <c r="A38" s="84"/>
      <c r="B38" s="656" t="s">
        <v>49</v>
      </c>
      <c r="C38" s="629"/>
      <c r="D38" s="107"/>
      <c r="E38" s="108"/>
      <c r="F38" s="109"/>
      <c r="G38" s="98"/>
      <c r="H38" s="44"/>
      <c r="I38" s="45"/>
    </row>
    <row r="39" spans="1:9" ht="15.75">
      <c r="A39" s="84"/>
      <c r="B39" s="657"/>
      <c r="C39" s="630"/>
      <c r="D39" s="59"/>
      <c r="E39" s="101"/>
      <c r="F39" s="49"/>
      <c r="G39" s="98"/>
      <c r="H39" s="44"/>
      <c r="I39" s="45"/>
    </row>
    <row r="40" spans="1:9" ht="15.75">
      <c r="A40" s="84"/>
      <c r="B40" s="652" t="s">
        <v>23</v>
      </c>
      <c r="C40" s="627"/>
      <c r="D40" s="59"/>
      <c r="E40" s="101"/>
      <c r="F40" s="49"/>
      <c r="G40" s="98"/>
      <c r="H40" s="44"/>
      <c r="I40" s="45"/>
    </row>
    <row r="41" spans="1:9" ht="16.5" thickBot="1">
      <c r="A41" s="84"/>
      <c r="B41" s="648"/>
      <c r="C41" s="592"/>
      <c r="D41" s="110"/>
      <c r="E41" s="111"/>
      <c r="F41" s="112"/>
      <c r="G41" s="98"/>
      <c r="H41" s="44"/>
      <c r="I41" s="45"/>
    </row>
    <row r="42" spans="1:9" ht="26.25" thickBot="1">
      <c r="A42" s="90" t="s">
        <v>50</v>
      </c>
      <c r="B42" s="649" t="s">
        <v>51</v>
      </c>
      <c r="C42" s="590"/>
      <c r="D42" s="91">
        <f t="shared" ref="D42:I42" si="1">SUM(D40:D41)</f>
        <v>0</v>
      </c>
      <c r="E42" s="91">
        <f t="shared" si="1"/>
        <v>0</v>
      </c>
      <c r="F42" s="92">
        <f t="shared" si="1"/>
        <v>0</v>
      </c>
      <c r="G42" s="93">
        <f t="shared" si="1"/>
        <v>0</v>
      </c>
      <c r="H42" s="93">
        <f t="shared" si="1"/>
        <v>0</v>
      </c>
      <c r="I42" s="94">
        <f t="shared" si="1"/>
        <v>0</v>
      </c>
    </row>
    <row r="43" spans="1:9">
      <c r="A43" s="95"/>
      <c r="B43" s="658" t="s">
        <v>52</v>
      </c>
      <c r="C43" s="631"/>
      <c r="D43" s="113"/>
      <c r="E43" s="114"/>
      <c r="F43" s="42"/>
      <c r="G43" s="98"/>
      <c r="H43" s="44"/>
      <c r="I43" s="45"/>
    </row>
    <row r="44" spans="1:9">
      <c r="A44" s="95"/>
      <c r="B44" s="659"/>
      <c r="C44" s="632"/>
      <c r="D44" s="115"/>
      <c r="E44" s="116"/>
      <c r="F44" s="49"/>
      <c r="G44" s="98"/>
      <c r="H44" s="44"/>
      <c r="I44" s="45"/>
    </row>
    <row r="45" spans="1:9">
      <c r="A45" s="95"/>
      <c r="B45" s="660" t="s">
        <v>23</v>
      </c>
      <c r="C45" s="633"/>
      <c r="D45" s="117"/>
      <c r="E45" s="118"/>
      <c r="F45" s="49"/>
      <c r="G45" s="98"/>
      <c r="H45" s="44"/>
      <c r="I45" s="45"/>
    </row>
    <row r="46" spans="1:9">
      <c r="A46" s="95"/>
      <c r="B46" s="655"/>
      <c r="C46" s="628"/>
      <c r="D46" s="117"/>
      <c r="E46" s="118"/>
      <c r="F46" s="49"/>
      <c r="G46" s="98"/>
      <c r="H46" s="44"/>
      <c r="I46" s="45"/>
    </row>
    <row r="47" spans="1:9" ht="13.5" thickBot="1">
      <c r="A47" s="95"/>
      <c r="B47" s="661"/>
      <c r="C47" s="634"/>
      <c r="D47" s="119"/>
      <c r="E47" s="120"/>
      <c r="F47" s="106"/>
      <c r="G47" s="98"/>
      <c r="H47" s="44"/>
      <c r="I47" s="45"/>
    </row>
    <row r="48" spans="1:9" ht="16.5" thickBot="1">
      <c r="A48" s="90" t="s">
        <v>53</v>
      </c>
      <c r="B48" s="662" t="s">
        <v>54</v>
      </c>
      <c r="C48" s="635"/>
      <c r="D48" s="121">
        <f t="shared" ref="D48:I48" si="2">SUM(D45:D47)</f>
        <v>0</v>
      </c>
      <c r="E48" s="121">
        <f t="shared" si="2"/>
        <v>0</v>
      </c>
      <c r="F48" s="122">
        <f t="shared" si="2"/>
        <v>0</v>
      </c>
      <c r="G48" s="123">
        <f t="shared" si="2"/>
        <v>0</v>
      </c>
      <c r="H48" s="123">
        <f t="shared" si="2"/>
        <v>0</v>
      </c>
      <c r="I48" s="124">
        <f t="shared" si="2"/>
        <v>0</v>
      </c>
    </row>
    <row r="49" spans="1:9" ht="16.5" thickBot="1">
      <c r="A49" s="67"/>
      <c r="B49" s="663"/>
      <c r="C49" s="77"/>
      <c r="D49" s="125"/>
      <c r="E49" s="126"/>
      <c r="F49" s="127"/>
      <c r="G49" s="98"/>
      <c r="H49" s="44"/>
      <c r="I49" s="45"/>
    </row>
    <row r="50" spans="1:9" ht="16.5" thickBot="1">
      <c r="A50" s="919" t="s">
        <v>55</v>
      </c>
      <c r="B50" s="920"/>
      <c r="C50" s="591">
        <v>251</v>
      </c>
      <c r="D50" s="128">
        <f t="shared" ref="D50:I50" si="3">SUM(D19+D37+D42+D48+D28)</f>
        <v>7619</v>
      </c>
      <c r="E50" s="128">
        <f t="shared" si="3"/>
        <v>7719</v>
      </c>
      <c r="F50" s="128">
        <f t="shared" si="3"/>
        <v>0</v>
      </c>
      <c r="G50" s="128">
        <f t="shared" si="3"/>
        <v>0</v>
      </c>
      <c r="H50" s="128">
        <f t="shared" si="3"/>
        <v>7368</v>
      </c>
      <c r="I50" s="128">
        <f t="shared" si="3"/>
        <v>351</v>
      </c>
    </row>
    <row r="51" spans="1:9">
      <c r="A51" s="129"/>
      <c r="B51" s="129"/>
      <c r="C51" s="129"/>
    </row>
    <row r="52" spans="1:9">
      <c r="D52" s="15"/>
      <c r="E52" s="15"/>
      <c r="F52" s="15"/>
      <c r="G52" s="15"/>
      <c r="I52" s="15"/>
    </row>
    <row r="53" spans="1:9">
      <c r="E53" s="15"/>
    </row>
  </sheetData>
  <mergeCells count="15">
    <mergeCell ref="G22:H22"/>
    <mergeCell ref="A50:B50"/>
    <mergeCell ref="D23:D24"/>
    <mergeCell ref="F23:I23"/>
    <mergeCell ref="A23:B24"/>
    <mergeCell ref="E23:E24"/>
    <mergeCell ref="E6:E7"/>
    <mergeCell ref="D5:I5"/>
    <mergeCell ref="D1:I1"/>
    <mergeCell ref="A2:I2"/>
    <mergeCell ref="A3:I3"/>
    <mergeCell ref="A4:I4"/>
    <mergeCell ref="F6:I6"/>
    <mergeCell ref="D6:D7"/>
    <mergeCell ref="A6:B7"/>
  </mergeCells>
  <phoneticPr fontId="0" type="noConversion"/>
  <printOptions horizontalCentered="1"/>
  <pageMargins left="0.23622047244094491" right="0.39370078740157483" top="0.39370078740157483" bottom="1.5748031496062993" header="0.23622047244094491" footer="0.27559055118110237"/>
  <pageSetup paperSize="9" scale="91" orientation="portrait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H37"/>
  <sheetViews>
    <sheetView workbookViewId="0">
      <selection activeCell="H39" sqref="H39"/>
    </sheetView>
  </sheetViews>
  <sheetFormatPr defaultRowHeight="12.75"/>
  <cols>
    <col min="1" max="1" width="3" style="25" customWidth="1"/>
    <col min="2" max="2" width="55.5703125" style="25" customWidth="1"/>
    <col min="3" max="8" width="11" style="25" customWidth="1"/>
    <col min="9" max="16384" width="9.140625" style="25"/>
  </cols>
  <sheetData>
    <row r="1" spans="1:8" ht="24.95" customHeight="1">
      <c r="A1" s="930" t="s">
        <v>528</v>
      </c>
      <c r="B1" s="930"/>
      <c r="C1" s="930"/>
      <c r="D1" s="930"/>
      <c r="E1" s="930"/>
      <c r="F1" s="930"/>
      <c r="G1" s="341"/>
    </row>
    <row r="2" spans="1:8" ht="24.95" customHeight="1">
      <c r="A2" s="930" t="s">
        <v>269</v>
      </c>
      <c r="B2" s="930"/>
      <c r="C2" s="930"/>
      <c r="D2" s="930"/>
      <c r="E2" s="930"/>
      <c r="F2" s="930"/>
      <c r="G2" s="341"/>
    </row>
    <row r="3" spans="1:8" ht="24.95" customHeight="1">
      <c r="A3" s="930" t="s">
        <v>270</v>
      </c>
      <c r="B3" s="930"/>
      <c r="C3" s="930"/>
      <c r="D3" s="930"/>
      <c r="E3" s="930"/>
      <c r="F3" s="930"/>
      <c r="G3" s="341"/>
    </row>
    <row r="4" spans="1:8" ht="24.95" customHeight="1" thickBot="1">
      <c r="A4" s="283"/>
      <c r="B4" s="283"/>
      <c r="C4" s="341"/>
      <c r="D4" s="341"/>
      <c r="E4" s="341"/>
      <c r="F4" s="303" t="s">
        <v>36</v>
      </c>
      <c r="G4" s="303"/>
    </row>
    <row r="5" spans="1:8" ht="26.25" customHeight="1" thickBot="1">
      <c r="A5" s="925" t="s">
        <v>64</v>
      </c>
      <c r="B5" s="931"/>
      <c r="C5" s="666"/>
      <c r="D5" s="781" t="s">
        <v>22</v>
      </c>
      <c r="E5" s="782"/>
      <c r="F5" s="781" t="s">
        <v>65</v>
      </c>
      <c r="G5" s="781"/>
      <c r="H5" s="782"/>
    </row>
    <row r="6" spans="1:8" ht="13.5" customHeight="1" thickBot="1">
      <c r="A6" s="927"/>
      <c r="B6" s="928"/>
      <c r="C6" s="665" t="s">
        <v>111</v>
      </c>
      <c r="D6" s="665" t="s">
        <v>311</v>
      </c>
      <c r="E6" s="665" t="s">
        <v>305</v>
      </c>
      <c r="F6" s="281" t="s">
        <v>111</v>
      </c>
      <c r="G6" s="281" t="s">
        <v>311</v>
      </c>
      <c r="H6" s="281" t="s">
        <v>305</v>
      </c>
    </row>
    <row r="7" spans="1:8" ht="15" customHeight="1" thickBot="1">
      <c r="A7" s="929">
        <v>1</v>
      </c>
      <c r="B7" s="929"/>
      <c r="C7" s="304">
        <v>3</v>
      </c>
      <c r="D7" s="304">
        <v>4</v>
      </c>
      <c r="E7" s="305">
        <v>5</v>
      </c>
      <c r="F7" s="306">
        <v>6</v>
      </c>
      <c r="G7" s="306"/>
      <c r="H7" s="307">
        <v>7</v>
      </c>
    </row>
    <row r="8" spans="1:8" ht="15" customHeight="1">
      <c r="A8" s="308"/>
      <c r="B8" s="308" t="s">
        <v>271</v>
      </c>
      <c r="C8" s="309"/>
      <c r="D8" s="310"/>
      <c r="E8" s="311"/>
      <c r="F8" s="312"/>
      <c r="G8" s="312">
        <v>1908</v>
      </c>
      <c r="H8" s="312">
        <v>1908</v>
      </c>
    </row>
    <row r="9" spans="1:8" ht="15" customHeight="1">
      <c r="A9" s="313"/>
      <c r="B9" s="313" t="s">
        <v>272</v>
      </c>
      <c r="C9" s="309"/>
      <c r="D9" s="309"/>
      <c r="E9" s="315"/>
      <c r="F9" s="312"/>
      <c r="G9" s="312"/>
      <c r="H9" s="312"/>
    </row>
    <row r="10" spans="1:8" ht="15" customHeight="1">
      <c r="A10" s="313"/>
      <c r="B10" s="313" t="s">
        <v>273</v>
      </c>
      <c r="C10" s="309"/>
      <c r="D10" s="309"/>
      <c r="E10" s="315"/>
      <c r="F10" s="312">
        <v>19735</v>
      </c>
      <c r="G10" s="312">
        <v>19735</v>
      </c>
      <c r="H10" s="312">
        <v>19088</v>
      </c>
    </row>
    <row r="11" spans="1:8" ht="15" customHeight="1">
      <c r="A11" s="313"/>
      <c r="B11" s="313" t="s">
        <v>274</v>
      </c>
      <c r="C11" s="309"/>
      <c r="D11" s="309"/>
      <c r="E11" s="315"/>
      <c r="F11" s="312"/>
      <c r="G11" s="312"/>
      <c r="H11" s="312"/>
    </row>
    <row r="12" spans="1:8" ht="15" customHeight="1">
      <c r="A12" s="316"/>
      <c r="B12" s="313" t="s">
        <v>275</v>
      </c>
      <c r="C12" s="309"/>
      <c r="D12" s="309"/>
      <c r="E12" s="315"/>
      <c r="F12" s="312"/>
      <c r="G12" s="312">
        <v>661</v>
      </c>
      <c r="H12" s="312">
        <v>661</v>
      </c>
    </row>
    <row r="13" spans="1:8" ht="24">
      <c r="A13" s="317"/>
      <c r="B13" s="322" t="s">
        <v>276</v>
      </c>
      <c r="C13" s="314"/>
      <c r="D13" s="314"/>
      <c r="E13" s="365"/>
      <c r="F13" s="366"/>
      <c r="G13" s="366">
        <v>45</v>
      </c>
      <c r="H13" s="323">
        <v>45</v>
      </c>
    </row>
    <row r="14" spans="1:8" ht="15" customHeight="1">
      <c r="A14" s="308"/>
      <c r="B14" s="322" t="s">
        <v>277</v>
      </c>
      <c r="C14" s="314"/>
      <c r="D14" s="314"/>
      <c r="E14" s="365"/>
      <c r="F14" s="366"/>
      <c r="G14" s="366"/>
      <c r="H14" s="323"/>
    </row>
    <row r="15" spans="1:8" ht="15" customHeight="1">
      <c r="A15" s="313"/>
      <c r="B15" s="322" t="s">
        <v>278</v>
      </c>
      <c r="C15" s="309"/>
      <c r="D15" s="309"/>
      <c r="E15" s="315"/>
      <c r="F15" s="323"/>
      <c r="G15" s="312"/>
      <c r="H15" s="312"/>
    </row>
    <row r="16" spans="1:8" ht="15" customHeight="1">
      <c r="A16" s="313"/>
      <c r="B16" s="322" t="s">
        <v>23</v>
      </c>
      <c r="C16" s="309"/>
      <c r="D16" s="309"/>
      <c r="E16" s="315"/>
      <c r="F16" s="323"/>
      <c r="G16" s="312"/>
      <c r="H16" s="312"/>
    </row>
    <row r="17" spans="1:8" ht="15" customHeight="1">
      <c r="A17" s="313"/>
      <c r="B17" s="313" t="s">
        <v>279</v>
      </c>
      <c r="C17" s="309"/>
      <c r="D17" s="309"/>
      <c r="E17" s="315"/>
      <c r="F17" s="323"/>
      <c r="G17" s="312"/>
      <c r="H17" s="312"/>
    </row>
    <row r="18" spans="1:8" ht="15" customHeight="1">
      <c r="A18" s="317"/>
      <c r="B18" s="317" t="s">
        <v>280</v>
      </c>
      <c r="C18" s="319"/>
      <c r="D18" s="319"/>
      <c r="E18" s="320"/>
      <c r="F18" s="323"/>
      <c r="G18" s="312"/>
      <c r="H18" s="312"/>
    </row>
    <row r="19" spans="1:8" ht="15" customHeight="1" thickBot="1">
      <c r="A19" s="313"/>
      <c r="B19" s="313" t="s">
        <v>281</v>
      </c>
      <c r="C19" s="314"/>
      <c r="D19" s="314"/>
      <c r="E19" s="320"/>
      <c r="F19" s="323"/>
      <c r="G19" s="312"/>
      <c r="H19" s="312"/>
    </row>
    <row r="20" spans="1:8" ht="20.100000000000001" customHeight="1" thickBot="1">
      <c r="A20" s="324" t="s">
        <v>20</v>
      </c>
      <c r="B20" s="325" t="s">
        <v>282</v>
      </c>
      <c r="C20" s="326"/>
      <c r="D20" s="326"/>
      <c r="E20" s="326"/>
      <c r="F20" s="326">
        <v>19735</v>
      </c>
      <c r="G20" s="326">
        <v>23349</v>
      </c>
      <c r="H20" s="326">
        <v>21702</v>
      </c>
    </row>
    <row r="21" spans="1:8" ht="15" customHeight="1">
      <c r="A21" s="308"/>
      <c r="B21" s="308" t="s">
        <v>283</v>
      </c>
      <c r="C21" s="309"/>
      <c r="D21" s="309"/>
      <c r="E21" s="315"/>
      <c r="F21" s="312"/>
      <c r="G21" s="312"/>
      <c r="H21" s="312"/>
    </row>
    <row r="22" spans="1:8" ht="15" customHeight="1">
      <c r="A22" s="313"/>
      <c r="B22" s="313" t="s">
        <v>284</v>
      </c>
      <c r="C22" s="309"/>
      <c r="D22" s="309"/>
      <c r="E22" s="315"/>
      <c r="F22" s="312"/>
      <c r="G22" s="312"/>
      <c r="H22" s="312"/>
    </row>
    <row r="23" spans="1:8" ht="15" customHeight="1">
      <c r="A23" s="313"/>
      <c r="B23" s="313" t="s">
        <v>285</v>
      </c>
      <c r="C23" s="309"/>
      <c r="D23" s="309"/>
      <c r="E23" s="315"/>
      <c r="F23" s="312"/>
      <c r="G23" s="312"/>
      <c r="H23" s="312"/>
    </row>
    <row r="24" spans="1:8" ht="15" customHeight="1">
      <c r="A24" s="313"/>
      <c r="B24" s="313" t="s">
        <v>286</v>
      </c>
      <c r="C24" s="309"/>
      <c r="D24" s="309"/>
      <c r="E24" s="315"/>
      <c r="F24" s="312"/>
      <c r="G24" s="312"/>
      <c r="H24" s="312"/>
    </row>
    <row r="25" spans="1:8" ht="24">
      <c r="A25" s="317"/>
      <c r="B25" s="318" t="s">
        <v>287</v>
      </c>
      <c r="C25" s="319"/>
      <c r="D25" s="319"/>
      <c r="E25" s="320"/>
      <c r="F25" s="312"/>
      <c r="G25" s="312"/>
      <c r="H25" s="312"/>
    </row>
    <row r="26" spans="1:8" ht="14.25">
      <c r="A26" s="308"/>
      <c r="B26" s="321" t="s">
        <v>288</v>
      </c>
      <c r="C26" s="309"/>
      <c r="D26" s="309"/>
      <c r="E26" s="315"/>
      <c r="F26" s="312"/>
      <c r="G26" s="312"/>
      <c r="H26" s="312"/>
    </row>
    <row r="27" spans="1:8" ht="14.25">
      <c r="A27" s="313"/>
      <c r="B27" s="322"/>
      <c r="C27" s="309"/>
      <c r="D27" s="309"/>
      <c r="E27" s="315"/>
      <c r="F27" s="312"/>
      <c r="G27" s="312"/>
      <c r="H27" s="312"/>
    </row>
    <row r="28" spans="1:8" ht="14.25">
      <c r="A28" s="313"/>
      <c r="B28" s="322"/>
      <c r="C28" s="309"/>
      <c r="D28" s="309"/>
      <c r="E28" s="315"/>
      <c r="F28" s="312"/>
      <c r="G28" s="312"/>
      <c r="H28" s="312"/>
    </row>
    <row r="29" spans="1:8" ht="14.25">
      <c r="A29" s="313"/>
      <c r="B29" s="322"/>
      <c r="C29" s="309"/>
      <c r="D29" s="309"/>
      <c r="E29" s="315"/>
      <c r="F29" s="312"/>
      <c r="G29" s="312"/>
      <c r="H29" s="312"/>
    </row>
    <row r="30" spans="1:8" ht="14.25">
      <c r="A30" s="313"/>
      <c r="B30" s="322" t="s">
        <v>289</v>
      </c>
      <c r="C30" s="309"/>
      <c r="D30" s="309"/>
      <c r="E30" s="315"/>
      <c r="F30" s="312"/>
      <c r="G30" s="312"/>
      <c r="H30" s="312"/>
    </row>
    <row r="31" spans="1:8" ht="15" customHeight="1" thickBot="1">
      <c r="A31" s="317"/>
      <c r="B31" s="317" t="s">
        <v>290</v>
      </c>
      <c r="C31" s="327"/>
      <c r="D31" s="327"/>
      <c r="E31" s="328"/>
      <c r="F31" s="312"/>
      <c r="G31" s="312"/>
      <c r="H31" s="312"/>
    </row>
    <row r="32" spans="1:8" ht="20.100000000000001" customHeight="1" thickBot="1">
      <c r="A32" s="324" t="s">
        <v>21</v>
      </c>
      <c r="B32" s="325" t="s">
        <v>291</v>
      </c>
      <c r="C32" s="326"/>
      <c r="D32" s="326"/>
      <c r="E32" s="326"/>
      <c r="F32" s="326"/>
      <c r="G32" s="326"/>
      <c r="H32" s="326"/>
    </row>
    <row r="33" spans="1:8" ht="15" customHeight="1">
      <c r="A33" s="329"/>
      <c r="B33" s="308" t="s">
        <v>292</v>
      </c>
      <c r="C33" s="309"/>
      <c r="D33" s="309"/>
      <c r="E33" s="315"/>
      <c r="F33" s="312"/>
      <c r="G33" s="312"/>
      <c r="H33" s="312">
        <v>1073</v>
      </c>
    </row>
    <row r="34" spans="1:8" ht="15" customHeight="1">
      <c r="A34" s="330"/>
      <c r="B34" s="313" t="s">
        <v>293</v>
      </c>
      <c r="C34" s="309"/>
      <c r="D34" s="309"/>
      <c r="E34" s="315"/>
      <c r="F34" s="323"/>
      <c r="G34" s="323"/>
      <c r="H34" s="323"/>
    </row>
    <row r="35" spans="1:8" ht="15" customHeight="1" thickBot="1">
      <c r="A35" s="331"/>
      <c r="B35" s="317" t="s">
        <v>294</v>
      </c>
      <c r="C35" s="327"/>
      <c r="D35" s="327"/>
      <c r="E35" s="328"/>
      <c r="F35" s="332"/>
      <c r="G35" s="332"/>
      <c r="H35" s="332"/>
    </row>
    <row r="36" spans="1:8" s="137" customFormat="1" ht="20.100000000000001" customHeight="1" thickBot="1">
      <c r="A36" s="324" t="s">
        <v>35</v>
      </c>
      <c r="B36" s="325" t="s">
        <v>295</v>
      </c>
      <c r="C36" s="333"/>
      <c r="D36" s="333"/>
      <c r="E36" s="333"/>
      <c r="F36" s="326"/>
      <c r="G36" s="326"/>
      <c r="H36" s="326">
        <v>1073</v>
      </c>
    </row>
    <row r="37" spans="1:8" ht="24.75" thickBot="1">
      <c r="A37" s="334"/>
      <c r="B37" s="335" t="s">
        <v>296</v>
      </c>
      <c r="C37" s="336"/>
      <c r="D37" s="336"/>
      <c r="E37" s="336"/>
      <c r="F37" s="336">
        <v>19735</v>
      </c>
      <c r="G37" s="336">
        <v>22349</v>
      </c>
      <c r="H37" s="326">
        <v>22775</v>
      </c>
    </row>
  </sheetData>
  <mergeCells count="7">
    <mergeCell ref="A7:B7"/>
    <mergeCell ref="D5:E5"/>
    <mergeCell ref="F5:H5"/>
    <mergeCell ref="A1:F1"/>
    <mergeCell ref="A2:F2"/>
    <mergeCell ref="A3:F3"/>
    <mergeCell ref="A5:B6"/>
  </mergeCells>
  <phoneticPr fontId="0" type="noConversion"/>
  <pageMargins left="0.2" right="0" top="0.98425196850393704" bottom="0.98425196850393704" header="0.51181102362204722" footer="0.51181102362204722"/>
  <pageSetup paperSize="9" scale="80" orientation="portrait" r:id="rId1"/>
  <headerFooter alignWithMargins="0">
    <oddHeader>&amp;R6. sz.melléklet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C45"/>
  <sheetViews>
    <sheetView workbookViewId="0">
      <selection activeCell="G17" sqref="G17"/>
    </sheetView>
  </sheetViews>
  <sheetFormatPr defaultRowHeight="12.75"/>
  <cols>
    <col min="1" max="1" width="5.5703125" customWidth="1"/>
    <col min="2" max="2" width="56.5703125" customWidth="1"/>
    <col min="3" max="3" width="24.140625" customWidth="1"/>
  </cols>
  <sheetData>
    <row r="1" spans="1:3">
      <c r="A1" s="593"/>
      <c r="B1" s="594"/>
      <c r="C1" s="595" t="s">
        <v>647</v>
      </c>
    </row>
    <row r="2" spans="1:3">
      <c r="A2" s="932" t="s">
        <v>490</v>
      </c>
      <c r="B2" s="932"/>
      <c r="C2" s="932"/>
    </row>
    <row r="3" spans="1:3" ht="18">
      <c r="A3" s="593"/>
      <c r="B3" s="596"/>
      <c r="C3" s="596"/>
    </row>
    <row r="4" spans="1:3">
      <c r="A4" s="593"/>
      <c r="B4" s="597"/>
      <c r="C4" s="597"/>
    </row>
    <row r="5" spans="1:3" ht="13.5" thickBot="1">
      <c r="A5" s="593"/>
      <c r="B5" s="597"/>
      <c r="C5" s="598" t="s">
        <v>491</v>
      </c>
    </row>
    <row r="6" spans="1:3">
      <c r="A6" s="933" t="s">
        <v>356</v>
      </c>
      <c r="B6" s="935" t="s">
        <v>492</v>
      </c>
      <c r="C6" s="933"/>
    </row>
    <row r="7" spans="1:3" ht="13.5" thickBot="1">
      <c r="A7" s="934"/>
      <c r="B7" s="936"/>
      <c r="C7" s="934"/>
    </row>
    <row r="8" spans="1:3">
      <c r="A8" s="599">
        <v>1</v>
      </c>
      <c r="B8" s="600" t="s">
        <v>493</v>
      </c>
      <c r="C8" s="601"/>
    </row>
    <row r="9" spans="1:3">
      <c r="A9" s="602">
        <f t="shared" ref="A9:A16" si="0">A8+1</f>
        <v>2</v>
      </c>
      <c r="B9" s="600" t="s">
        <v>19</v>
      </c>
      <c r="C9" s="601">
        <v>19139</v>
      </c>
    </row>
    <row r="10" spans="1:3">
      <c r="A10" s="602">
        <f t="shared" si="0"/>
        <v>3</v>
      </c>
      <c r="B10" s="600" t="s">
        <v>6</v>
      </c>
      <c r="C10" s="601">
        <v>6552</v>
      </c>
    </row>
    <row r="11" spans="1:3">
      <c r="A11" s="602">
        <f t="shared" si="0"/>
        <v>4</v>
      </c>
      <c r="B11" s="600" t="s">
        <v>494</v>
      </c>
      <c r="C11" s="601">
        <v>21</v>
      </c>
    </row>
    <row r="12" spans="1:3">
      <c r="A12" s="602">
        <f t="shared" si="0"/>
        <v>5</v>
      </c>
      <c r="B12" s="600" t="s">
        <v>495</v>
      </c>
      <c r="C12" s="601"/>
    </row>
    <row r="13" spans="1:3">
      <c r="A13" s="602">
        <f t="shared" si="0"/>
        <v>6</v>
      </c>
      <c r="B13" s="603" t="s">
        <v>496</v>
      </c>
      <c r="C13" s="604"/>
    </row>
    <row r="14" spans="1:3" ht="45" customHeight="1">
      <c r="A14" s="602">
        <f t="shared" si="0"/>
        <v>7</v>
      </c>
      <c r="B14" s="605" t="s">
        <v>497</v>
      </c>
      <c r="C14" s="604">
        <v>473</v>
      </c>
    </row>
    <row r="15" spans="1:3" ht="13.5" thickBot="1">
      <c r="A15" s="602">
        <f t="shared" si="0"/>
        <v>8</v>
      </c>
      <c r="B15" s="603" t="s">
        <v>498</v>
      </c>
      <c r="C15" s="604"/>
    </row>
    <row r="16" spans="1:3" ht="13.5" thickBot="1">
      <c r="A16" s="606">
        <f t="shared" si="0"/>
        <v>9</v>
      </c>
      <c r="B16" s="607" t="s">
        <v>499</v>
      </c>
      <c r="C16" s="608">
        <v>26185</v>
      </c>
    </row>
    <row r="17" spans="1:3" ht="44.25" customHeight="1" thickBot="1">
      <c r="A17" s="609">
        <v>10</v>
      </c>
      <c r="B17" s="610" t="s">
        <v>500</v>
      </c>
      <c r="C17" s="608"/>
    </row>
    <row r="18" spans="1:3" ht="34.5" customHeight="1" thickBot="1">
      <c r="A18" s="606">
        <v>11</v>
      </c>
      <c r="B18" s="611" t="s">
        <v>501</v>
      </c>
      <c r="C18" s="608">
        <v>391</v>
      </c>
    </row>
    <row r="19" spans="1:3">
      <c r="A19" s="612">
        <f t="shared" ref="A19:A27" si="1">A18+1</f>
        <v>12</v>
      </c>
      <c r="B19" s="613" t="s">
        <v>502</v>
      </c>
      <c r="C19" s="614"/>
    </row>
    <row r="20" spans="1:3">
      <c r="A20" s="602">
        <f t="shared" si="1"/>
        <v>13</v>
      </c>
      <c r="B20" s="600" t="s">
        <v>503</v>
      </c>
      <c r="C20" s="601"/>
    </row>
    <row r="21" spans="1:3" ht="13.5" customHeight="1">
      <c r="A21" s="602">
        <f t="shared" si="1"/>
        <v>14</v>
      </c>
      <c r="B21" s="600" t="s">
        <v>504</v>
      </c>
      <c r="C21" s="601"/>
    </row>
    <row r="22" spans="1:3">
      <c r="A22" s="602">
        <f t="shared" si="1"/>
        <v>15</v>
      </c>
      <c r="B22" s="600" t="s">
        <v>505</v>
      </c>
      <c r="C22" s="601"/>
    </row>
    <row r="23" spans="1:3">
      <c r="A23" s="602">
        <f t="shared" si="1"/>
        <v>16</v>
      </c>
      <c r="B23" s="600" t="s">
        <v>506</v>
      </c>
      <c r="C23" s="601"/>
    </row>
    <row r="24" spans="1:3" ht="13.5" customHeight="1">
      <c r="A24" s="602">
        <f t="shared" si="1"/>
        <v>17</v>
      </c>
      <c r="B24" s="600" t="s">
        <v>507</v>
      </c>
      <c r="C24" s="601"/>
    </row>
    <row r="25" spans="1:3">
      <c r="A25" s="602">
        <f t="shared" si="1"/>
        <v>18</v>
      </c>
      <c r="B25" s="600" t="s">
        <v>508</v>
      </c>
      <c r="C25" s="601"/>
    </row>
    <row r="26" spans="1:3">
      <c r="A26" s="602">
        <f t="shared" si="1"/>
        <v>19</v>
      </c>
      <c r="B26" s="600" t="s">
        <v>509</v>
      </c>
      <c r="C26" s="601"/>
    </row>
    <row r="27" spans="1:3" ht="13.5" thickBot="1">
      <c r="A27" s="602">
        <f t="shared" si="1"/>
        <v>20</v>
      </c>
      <c r="B27" s="615" t="s">
        <v>510</v>
      </c>
      <c r="C27" s="616"/>
    </row>
    <row r="28" spans="1:3" ht="13.5" thickBot="1">
      <c r="A28" s="606">
        <v>21</v>
      </c>
      <c r="B28" s="607" t="s">
        <v>511</v>
      </c>
      <c r="C28" s="608"/>
    </row>
    <row r="29" spans="1:3" ht="33" customHeight="1" thickBot="1">
      <c r="A29" s="609">
        <v>22</v>
      </c>
      <c r="B29" s="610" t="s">
        <v>512</v>
      </c>
      <c r="C29" s="608"/>
    </row>
    <row r="30" spans="1:3" ht="13.5" thickBot="1">
      <c r="A30" s="606">
        <v>23</v>
      </c>
      <c r="B30" s="607" t="s">
        <v>513</v>
      </c>
      <c r="C30" s="608"/>
    </row>
    <row r="31" spans="1:3" ht="38.25" customHeight="1" thickBot="1">
      <c r="A31" s="606">
        <f t="shared" ref="A31:A41" si="2">A30+1</f>
        <v>24</v>
      </c>
      <c r="B31" s="611" t="s">
        <v>514</v>
      </c>
      <c r="C31" s="608">
        <v>18056</v>
      </c>
    </row>
    <row r="32" spans="1:3" ht="37.5" customHeight="1" thickBot="1">
      <c r="A32" s="606">
        <f t="shared" si="2"/>
        <v>25</v>
      </c>
      <c r="B32" s="611" t="s">
        <v>515</v>
      </c>
      <c r="C32" s="608"/>
    </row>
    <row r="33" spans="1:3">
      <c r="A33" s="612">
        <f t="shared" si="2"/>
        <v>26</v>
      </c>
      <c r="B33" s="617" t="s">
        <v>502</v>
      </c>
      <c r="C33" s="614"/>
    </row>
    <row r="34" spans="1:3">
      <c r="A34" s="602">
        <f t="shared" si="2"/>
        <v>27</v>
      </c>
      <c r="B34" s="600" t="s">
        <v>503</v>
      </c>
      <c r="C34" s="601"/>
    </row>
    <row r="35" spans="1:3">
      <c r="A35" s="602">
        <f t="shared" si="2"/>
        <v>28</v>
      </c>
      <c r="B35" s="600" t="s">
        <v>504</v>
      </c>
      <c r="C35" s="601"/>
    </row>
    <row r="36" spans="1:3">
      <c r="A36" s="602">
        <f t="shared" si="2"/>
        <v>29</v>
      </c>
      <c r="B36" s="600" t="s">
        <v>505</v>
      </c>
      <c r="C36" s="601"/>
    </row>
    <row r="37" spans="1:3">
      <c r="A37" s="602">
        <f t="shared" si="2"/>
        <v>30</v>
      </c>
      <c r="B37" s="600" t="s">
        <v>506</v>
      </c>
      <c r="C37" s="601"/>
    </row>
    <row r="38" spans="1:3">
      <c r="A38" s="602">
        <f t="shared" si="2"/>
        <v>31</v>
      </c>
      <c r="B38" s="600" t="s">
        <v>507</v>
      </c>
      <c r="C38" s="601"/>
    </row>
    <row r="39" spans="1:3">
      <c r="A39" s="602">
        <f t="shared" si="2"/>
        <v>32</v>
      </c>
      <c r="B39" s="600" t="s">
        <v>508</v>
      </c>
      <c r="C39" s="601"/>
    </row>
    <row r="40" spans="1:3">
      <c r="A40" s="602">
        <f t="shared" si="2"/>
        <v>33</v>
      </c>
      <c r="B40" s="600" t="s">
        <v>509</v>
      </c>
      <c r="C40" s="601"/>
    </row>
    <row r="41" spans="1:3" ht="13.5" thickBot="1">
      <c r="A41" s="602">
        <f t="shared" si="2"/>
        <v>34</v>
      </c>
      <c r="B41" s="615" t="s">
        <v>510</v>
      </c>
      <c r="C41" s="616"/>
    </row>
    <row r="42" spans="1:3" ht="13.5" thickBot="1">
      <c r="A42" s="618">
        <v>35</v>
      </c>
      <c r="B42" s="619" t="s">
        <v>516</v>
      </c>
      <c r="C42" s="620"/>
    </row>
    <row r="43" spans="1:3" ht="30.75" customHeight="1" thickBot="1">
      <c r="A43" s="618">
        <v>36</v>
      </c>
      <c r="B43" s="610" t="s">
        <v>512</v>
      </c>
      <c r="C43" s="620"/>
    </row>
    <row r="44" spans="1:3" ht="24.75" customHeight="1" thickBot="1">
      <c r="A44" s="606">
        <v>37</v>
      </c>
      <c r="B44" s="611" t="s">
        <v>517</v>
      </c>
      <c r="C44" s="608"/>
    </row>
    <row r="45" spans="1:3" ht="16.5" thickBot="1">
      <c r="A45" s="621">
        <f>A44+1</f>
        <v>38</v>
      </c>
      <c r="B45" s="622" t="s">
        <v>518</v>
      </c>
      <c r="C45" s="623"/>
    </row>
  </sheetData>
  <mergeCells count="4">
    <mergeCell ref="A2:C2"/>
    <mergeCell ref="A6:A7"/>
    <mergeCell ref="B6:B7"/>
    <mergeCell ref="C6:C7"/>
  </mergeCells>
  <phoneticPr fontId="0" type="noConversion"/>
  <pageMargins left="0.47" right="0.75" top="0.51" bottom="0.51" header="0.5" footer="0.5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K53"/>
  <sheetViews>
    <sheetView topLeftCell="A25" workbookViewId="0">
      <selection activeCell="H47" sqref="H47"/>
    </sheetView>
  </sheetViews>
  <sheetFormatPr defaultRowHeight="12.75"/>
  <cols>
    <col min="1" max="1" width="3.5703125" style="19" customWidth="1"/>
    <col min="5" max="5" width="20.5703125" customWidth="1"/>
    <col min="6" max="6" width="16.28515625" style="15" customWidth="1"/>
    <col min="7" max="7" width="15.28515625" customWidth="1"/>
    <col min="8" max="8" width="15.42578125" customWidth="1"/>
  </cols>
  <sheetData>
    <row r="1" spans="1:8" ht="25.5" customHeight="1">
      <c r="A1" s="959"/>
      <c r="B1" s="959"/>
      <c r="C1" s="959"/>
      <c r="D1" s="959"/>
      <c r="E1" s="959"/>
      <c r="F1" s="959"/>
      <c r="G1" s="959"/>
    </row>
    <row r="2" spans="1:8" ht="33" customHeight="1">
      <c r="A2" s="899" t="s">
        <v>487</v>
      </c>
      <c r="B2" s="899"/>
      <c r="C2" s="899"/>
      <c r="D2" s="899"/>
      <c r="E2" s="899"/>
      <c r="F2" s="899"/>
      <c r="G2" s="899"/>
      <c r="H2" s="899"/>
    </row>
    <row r="3" spans="1:8" ht="25.5" customHeight="1">
      <c r="A3" s="142"/>
      <c r="B3" s="142"/>
      <c r="C3" s="142"/>
      <c r="D3" s="142"/>
      <c r="E3" s="142"/>
      <c r="F3" s="221"/>
      <c r="G3" s="142"/>
    </row>
    <row r="4" spans="1:8" ht="17.25" customHeight="1" thickBot="1">
      <c r="A4" s="142"/>
      <c r="B4" s="142"/>
      <c r="C4" s="142"/>
      <c r="D4" s="142"/>
      <c r="E4" s="142"/>
      <c r="F4" s="221"/>
      <c r="G4" s="142"/>
      <c r="H4" s="222" t="s">
        <v>36</v>
      </c>
    </row>
    <row r="5" spans="1:8" ht="26.25" customHeight="1">
      <c r="A5" s="961" t="s">
        <v>64</v>
      </c>
      <c r="B5" s="962"/>
      <c r="C5" s="962"/>
      <c r="D5" s="962"/>
      <c r="E5" s="963"/>
      <c r="F5" s="964" t="s">
        <v>37</v>
      </c>
      <c r="G5" s="964" t="s">
        <v>56</v>
      </c>
      <c r="H5" s="964" t="s">
        <v>305</v>
      </c>
    </row>
    <row r="6" spans="1:8" ht="13.5" customHeight="1" thickBot="1">
      <c r="A6" s="922"/>
      <c r="B6" s="923"/>
      <c r="C6" s="923"/>
      <c r="D6" s="923"/>
      <c r="E6" s="924"/>
      <c r="F6" s="965"/>
      <c r="G6" s="965"/>
      <c r="H6" s="965"/>
    </row>
    <row r="7" spans="1:8" ht="13.5" thickBot="1">
      <c r="A7" s="960">
        <v>1</v>
      </c>
      <c r="B7" s="960"/>
      <c r="C7" s="960"/>
      <c r="D7" s="960"/>
      <c r="E7" s="960"/>
      <c r="F7" s="224">
        <v>2</v>
      </c>
      <c r="G7" s="223">
        <v>3</v>
      </c>
      <c r="H7" s="225">
        <v>4</v>
      </c>
    </row>
    <row r="8" spans="1:8">
      <c r="A8" s="226"/>
      <c r="B8" s="953" t="s">
        <v>145</v>
      </c>
      <c r="C8" s="954"/>
      <c r="D8" s="954"/>
      <c r="E8" s="955"/>
      <c r="F8" s="227">
        <v>50</v>
      </c>
      <c r="G8" s="228">
        <v>50</v>
      </c>
      <c r="H8" s="130">
        <v>49</v>
      </c>
    </row>
    <row r="9" spans="1:8">
      <c r="A9" s="226"/>
      <c r="B9" s="953" t="s">
        <v>146</v>
      </c>
      <c r="C9" s="954"/>
      <c r="D9" s="954"/>
      <c r="E9" s="955"/>
      <c r="F9" s="229"/>
      <c r="G9" s="228"/>
      <c r="H9" s="130"/>
    </row>
    <row r="10" spans="1:8" ht="13.5" thickBot="1">
      <c r="A10" s="226"/>
      <c r="B10" s="953" t="s">
        <v>147</v>
      </c>
      <c r="C10" s="954"/>
      <c r="D10" s="954"/>
      <c r="E10" s="955"/>
      <c r="F10" s="230"/>
      <c r="G10" s="231"/>
      <c r="H10" s="130"/>
    </row>
    <row r="11" spans="1:8" s="14" customFormat="1" ht="13.5" thickBot="1">
      <c r="A11" s="232" t="s">
        <v>148</v>
      </c>
      <c r="B11" s="956" t="s">
        <v>149</v>
      </c>
      <c r="C11" s="957"/>
      <c r="D11" s="957"/>
      <c r="E11" s="958"/>
      <c r="F11" s="128">
        <v>50</v>
      </c>
      <c r="G11" s="233">
        <v>50</v>
      </c>
      <c r="H11" s="233">
        <v>49</v>
      </c>
    </row>
    <row r="12" spans="1:8">
      <c r="A12" s="234"/>
      <c r="B12" s="950" t="s">
        <v>150</v>
      </c>
      <c r="C12" s="951"/>
      <c r="D12" s="951"/>
      <c r="E12" s="952"/>
      <c r="F12" s="235"/>
      <c r="G12" s="236"/>
      <c r="H12" s="130"/>
    </row>
    <row r="13" spans="1:8">
      <c r="A13" s="226"/>
      <c r="B13" s="953" t="s">
        <v>24</v>
      </c>
      <c r="C13" s="954"/>
      <c r="D13" s="954"/>
      <c r="E13" s="955"/>
      <c r="F13" s="229">
        <v>220</v>
      </c>
      <c r="G13" s="237">
        <v>220</v>
      </c>
      <c r="H13" s="130">
        <v>302</v>
      </c>
    </row>
    <row r="14" spans="1:8">
      <c r="A14" s="226"/>
      <c r="B14" s="946" t="s">
        <v>151</v>
      </c>
      <c r="C14" s="947"/>
      <c r="D14" s="947"/>
      <c r="E14" s="948"/>
      <c r="F14" s="229"/>
      <c r="G14" s="237"/>
      <c r="H14" s="130">
        <v>72</v>
      </c>
    </row>
    <row r="15" spans="1:8">
      <c r="A15" s="226"/>
      <c r="B15" s="946" t="s">
        <v>152</v>
      </c>
      <c r="C15" s="947"/>
      <c r="D15" s="947"/>
      <c r="E15" s="948"/>
      <c r="F15" s="229"/>
      <c r="G15" s="237"/>
      <c r="H15" s="130">
        <v>48</v>
      </c>
    </row>
    <row r="16" spans="1:8">
      <c r="A16" s="238"/>
      <c r="B16" s="946" t="s">
        <v>153</v>
      </c>
      <c r="C16" s="947"/>
      <c r="D16" s="947"/>
      <c r="E16" s="948"/>
      <c r="F16" s="229">
        <v>1700</v>
      </c>
      <c r="G16" s="237">
        <v>1700</v>
      </c>
      <c r="H16" s="130">
        <v>1085</v>
      </c>
    </row>
    <row r="17" spans="1:8">
      <c r="A17" s="238"/>
      <c r="B17" s="946" t="s">
        <v>25</v>
      </c>
      <c r="C17" s="947"/>
      <c r="D17" s="947"/>
      <c r="E17" s="948"/>
      <c r="F17" s="229">
        <v>2210</v>
      </c>
      <c r="G17" s="237">
        <v>2210</v>
      </c>
      <c r="H17" s="130">
        <v>2484</v>
      </c>
    </row>
    <row r="18" spans="1:8">
      <c r="A18" s="238"/>
      <c r="B18" s="946" t="s">
        <v>26</v>
      </c>
      <c r="C18" s="947"/>
      <c r="D18" s="947"/>
      <c r="E18" s="948"/>
      <c r="F18" s="229"/>
      <c r="G18" s="237"/>
      <c r="H18" s="130"/>
    </row>
    <row r="19" spans="1:8">
      <c r="A19" s="238"/>
      <c r="B19" s="946" t="s">
        <v>154</v>
      </c>
      <c r="C19" s="947"/>
      <c r="D19" s="947"/>
      <c r="E19" s="948"/>
      <c r="F19" s="229"/>
      <c r="G19" s="237"/>
      <c r="H19" s="130"/>
    </row>
    <row r="20" spans="1:8" ht="13.5" thickBot="1">
      <c r="A20" s="238"/>
      <c r="B20" s="946" t="s">
        <v>155</v>
      </c>
      <c r="C20" s="947"/>
      <c r="D20" s="947"/>
      <c r="E20" s="948"/>
      <c r="F20" s="230"/>
      <c r="G20" s="237"/>
      <c r="H20" s="130"/>
    </row>
    <row r="21" spans="1:8" s="14" customFormat="1" ht="13.5" thickBot="1">
      <c r="A21" s="232" t="s">
        <v>156</v>
      </c>
      <c r="B21" s="956" t="s">
        <v>157</v>
      </c>
      <c r="C21" s="957"/>
      <c r="D21" s="957"/>
      <c r="E21" s="958"/>
      <c r="F21" s="128">
        <v>4130</v>
      </c>
      <c r="G21" s="128">
        <v>4130</v>
      </c>
      <c r="H21" s="128">
        <v>3991</v>
      </c>
    </row>
    <row r="22" spans="1:8">
      <c r="A22" s="234"/>
      <c r="B22" s="950" t="s">
        <v>158</v>
      </c>
      <c r="C22" s="951"/>
      <c r="D22" s="951"/>
      <c r="E22" s="952"/>
      <c r="F22" s="235"/>
      <c r="G22" s="236"/>
      <c r="H22" s="130"/>
    </row>
    <row r="23" spans="1:8">
      <c r="A23" s="226"/>
      <c r="B23" s="953" t="s">
        <v>159</v>
      </c>
      <c r="C23" s="954"/>
      <c r="D23" s="954"/>
      <c r="E23" s="955"/>
      <c r="F23" s="229"/>
      <c r="G23" s="228"/>
      <c r="H23" s="130"/>
    </row>
    <row r="24" spans="1:8">
      <c r="A24" s="226"/>
      <c r="B24" s="953" t="s">
        <v>160</v>
      </c>
      <c r="C24" s="954"/>
      <c r="D24" s="954"/>
      <c r="E24" s="955"/>
      <c r="F24" s="229">
        <v>878</v>
      </c>
      <c r="G24" s="228">
        <v>878</v>
      </c>
      <c r="H24" s="130">
        <v>893</v>
      </c>
    </row>
    <row r="25" spans="1:8" ht="13.5" thickBot="1">
      <c r="A25" s="226"/>
      <c r="B25" s="953" t="s">
        <v>161</v>
      </c>
      <c r="C25" s="954"/>
      <c r="D25" s="954"/>
      <c r="E25" s="955"/>
      <c r="F25" s="230"/>
      <c r="G25" s="231"/>
      <c r="H25" s="130"/>
    </row>
    <row r="26" spans="1:8" s="14" customFormat="1" ht="13.5" thickBot="1">
      <c r="A26" s="232" t="s">
        <v>162</v>
      </c>
      <c r="B26" s="956" t="s">
        <v>163</v>
      </c>
      <c r="C26" s="957"/>
      <c r="D26" s="957"/>
      <c r="E26" s="958"/>
      <c r="F26" s="128">
        <v>878</v>
      </c>
      <c r="G26" s="128">
        <v>878</v>
      </c>
      <c r="H26" s="128">
        <v>893</v>
      </c>
    </row>
    <row r="27" spans="1:8">
      <c r="A27" s="234"/>
      <c r="B27" s="950" t="s">
        <v>164</v>
      </c>
      <c r="C27" s="951"/>
      <c r="D27" s="951"/>
      <c r="E27" s="952"/>
      <c r="F27" s="235"/>
      <c r="G27" s="236"/>
      <c r="H27" s="130"/>
    </row>
    <row r="28" spans="1:8">
      <c r="A28" s="226"/>
      <c r="B28" s="953" t="s">
        <v>165</v>
      </c>
      <c r="C28" s="954"/>
      <c r="D28" s="954"/>
      <c r="E28" s="955"/>
      <c r="F28" s="229"/>
      <c r="G28" s="228"/>
      <c r="H28" s="130">
        <v>21</v>
      </c>
    </row>
    <row r="29" spans="1:8" ht="13.5" thickBot="1">
      <c r="A29" s="226"/>
      <c r="B29" s="953" t="s">
        <v>166</v>
      </c>
      <c r="C29" s="954"/>
      <c r="D29" s="954"/>
      <c r="E29" s="955"/>
      <c r="F29" s="230"/>
      <c r="G29" s="231"/>
      <c r="H29" s="130"/>
    </row>
    <row r="30" spans="1:8" s="14" customFormat="1" ht="13.5" thickBot="1">
      <c r="A30" s="232" t="s">
        <v>167</v>
      </c>
      <c r="B30" s="949" t="s">
        <v>168</v>
      </c>
      <c r="C30" s="949"/>
      <c r="D30" s="949"/>
      <c r="E30" s="949"/>
      <c r="F30" s="128"/>
      <c r="G30" s="128"/>
      <c r="H30" s="128">
        <v>21</v>
      </c>
    </row>
    <row r="31" spans="1:8" s="14" customFormat="1" ht="25.5" customHeight="1" thickBot="1">
      <c r="A31" s="239" t="s">
        <v>20</v>
      </c>
      <c r="B31" s="943" t="s">
        <v>169</v>
      </c>
      <c r="C31" s="944"/>
      <c r="D31" s="944"/>
      <c r="E31" s="945"/>
      <c r="F31" s="128">
        <v>5058</v>
      </c>
      <c r="G31" s="128">
        <v>5058</v>
      </c>
      <c r="H31" s="128">
        <v>4954</v>
      </c>
    </row>
    <row r="32" spans="1:8">
      <c r="A32" s="240"/>
      <c r="B32" s="966" t="s">
        <v>13</v>
      </c>
      <c r="C32" s="967"/>
      <c r="D32" s="967"/>
      <c r="E32" s="968"/>
      <c r="F32" s="235"/>
      <c r="G32" s="241"/>
      <c r="H32" s="227"/>
    </row>
    <row r="33" spans="1:11">
      <c r="A33" s="234"/>
      <c r="B33" s="937" t="s">
        <v>180</v>
      </c>
      <c r="C33" s="938"/>
      <c r="D33" s="938"/>
      <c r="E33" s="939"/>
      <c r="F33" s="235">
        <v>2000</v>
      </c>
      <c r="G33" s="229">
        <v>2241</v>
      </c>
      <c r="H33" s="235">
        <v>2241</v>
      </c>
    </row>
    <row r="34" spans="1:11" ht="13.5" thickBot="1">
      <c r="A34" s="226"/>
      <c r="B34" s="969" t="s">
        <v>4</v>
      </c>
      <c r="C34" s="969"/>
      <c r="D34" s="969"/>
      <c r="E34" s="969"/>
      <c r="F34" s="229">
        <v>14000</v>
      </c>
      <c r="G34" s="237">
        <v>16628</v>
      </c>
      <c r="H34" s="235">
        <v>16628</v>
      </c>
    </row>
    <row r="35" spans="1:11" s="14" customFormat="1" ht="13.5" thickBot="1">
      <c r="A35" s="232" t="s">
        <v>170</v>
      </c>
      <c r="B35" s="949" t="s">
        <v>171</v>
      </c>
      <c r="C35" s="949"/>
      <c r="D35" s="949"/>
      <c r="E35" s="949"/>
      <c r="F35" s="128">
        <v>16000</v>
      </c>
      <c r="G35" s="233">
        <v>18869</v>
      </c>
      <c r="H35" s="233">
        <v>18869</v>
      </c>
    </row>
    <row r="36" spans="1:11">
      <c r="A36" s="226"/>
      <c r="B36" s="940" t="s">
        <v>172</v>
      </c>
      <c r="C36" s="941"/>
      <c r="D36" s="941"/>
      <c r="E36" s="942"/>
      <c r="F36" s="242"/>
      <c r="G36" s="237"/>
      <c r="H36" s="230"/>
    </row>
    <row r="37" spans="1:11">
      <c r="A37" s="226"/>
      <c r="B37" s="937" t="s">
        <v>173</v>
      </c>
      <c r="C37" s="938"/>
      <c r="D37" s="938"/>
      <c r="E37" s="939"/>
      <c r="F37" s="229">
        <v>10910</v>
      </c>
      <c r="G37" s="246">
        <v>10910</v>
      </c>
      <c r="H37" s="229">
        <v>10910</v>
      </c>
    </row>
    <row r="38" spans="1:11">
      <c r="A38" s="226"/>
      <c r="B38" s="243" t="s">
        <v>182</v>
      </c>
      <c r="C38" s="244"/>
      <c r="D38" s="244"/>
      <c r="E38" s="245"/>
      <c r="F38" s="229">
        <v>35466</v>
      </c>
      <c r="G38" s="246">
        <v>35466</v>
      </c>
      <c r="H38" s="229">
        <v>35466</v>
      </c>
    </row>
    <row r="39" spans="1:11">
      <c r="A39" s="226"/>
      <c r="B39" s="971" t="s">
        <v>6</v>
      </c>
      <c r="C39" s="971"/>
      <c r="D39" s="971"/>
      <c r="E39" s="971"/>
      <c r="F39" s="229">
        <v>6600</v>
      </c>
      <c r="G39" s="229">
        <v>6552</v>
      </c>
      <c r="H39" s="229">
        <v>6552</v>
      </c>
    </row>
    <row r="40" spans="1:11" ht="13.5" thickBot="1">
      <c r="A40" s="251"/>
      <c r="B40" s="975" t="s">
        <v>181</v>
      </c>
      <c r="C40" s="976"/>
      <c r="D40" s="976"/>
      <c r="E40" s="977"/>
      <c r="F40" s="242">
        <v>20</v>
      </c>
      <c r="G40" s="241">
        <v>0</v>
      </c>
      <c r="H40" s="229"/>
      <c r="K40" s="282"/>
    </row>
    <row r="41" spans="1:11" ht="13.5" thickBot="1">
      <c r="A41" s="232" t="s">
        <v>174</v>
      </c>
      <c r="B41" s="949" t="s">
        <v>5</v>
      </c>
      <c r="C41" s="949"/>
      <c r="D41" s="949"/>
      <c r="E41" s="949"/>
      <c r="F41" s="128">
        <v>52996</v>
      </c>
      <c r="G41" s="233">
        <v>52928</v>
      </c>
      <c r="H41" s="128">
        <v>52928</v>
      </c>
    </row>
    <row r="42" spans="1:11">
      <c r="A42" s="247"/>
      <c r="B42" s="972" t="s">
        <v>175</v>
      </c>
      <c r="C42" s="973"/>
      <c r="D42" s="973"/>
      <c r="E42" s="974"/>
      <c r="F42" s="235">
        <v>250</v>
      </c>
      <c r="G42" s="248">
        <v>270</v>
      </c>
      <c r="H42" s="235">
        <v>270</v>
      </c>
      <c r="K42" s="15"/>
    </row>
    <row r="43" spans="1:11">
      <c r="A43" s="226"/>
      <c r="B43" s="972" t="s">
        <v>176</v>
      </c>
      <c r="C43" s="973"/>
      <c r="D43" s="973"/>
      <c r="E43" s="974"/>
      <c r="F43" s="235">
        <v>50</v>
      </c>
      <c r="G43" s="248">
        <v>0</v>
      </c>
      <c r="H43" s="235"/>
    </row>
    <row r="44" spans="1:11" ht="13.5" thickBot="1">
      <c r="A44" s="226"/>
      <c r="B44" s="940" t="s">
        <v>298</v>
      </c>
      <c r="C44" s="941"/>
      <c r="D44" s="941"/>
      <c r="E44" s="942"/>
      <c r="F44" s="230">
        <v>835</v>
      </c>
      <c r="G44" s="241">
        <v>972</v>
      </c>
      <c r="H44" s="235">
        <v>972</v>
      </c>
      <c r="J44" s="282"/>
    </row>
    <row r="45" spans="1:11" ht="13.5" thickBot="1">
      <c r="A45" s="232" t="s">
        <v>177</v>
      </c>
      <c r="B45" s="949" t="s">
        <v>178</v>
      </c>
      <c r="C45" s="949"/>
      <c r="D45" s="949"/>
      <c r="E45" s="949"/>
      <c r="F45" s="128">
        <v>1135</v>
      </c>
      <c r="G45" s="128">
        <v>1249</v>
      </c>
      <c r="H45" s="128">
        <v>1249</v>
      </c>
    </row>
    <row r="46" spans="1:11" ht="25.5" customHeight="1" thickBot="1">
      <c r="A46" s="239" t="s">
        <v>21</v>
      </c>
      <c r="B46" s="970" t="s">
        <v>179</v>
      </c>
      <c r="C46" s="970"/>
      <c r="D46" s="970"/>
      <c r="E46" s="970"/>
      <c r="F46" s="128">
        <v>70131</v>
      </c>
      <c r="G46" s="128">
        <v>73046</v>
      </c>
      <c r="H46" s="128">
        <v>73046</v>
      </c>
      <c r="J46" s="15"/>
    </row>
    <row r="47" spans="1:11">
      <c r="A47" s="249"/>
      <c r="B47" s="250"/>
      <c r="C47" s="250"/>
      <c r="D47" s="250"/>
      <c r="E47" s="250"/>
      <c r="F47" s="23"/>
      <c r="G47" s="79"/>
    </row>
    <row r="48" spans="1:11">
      <c r="A48" s="249"/>
      <c r="B48" s="250" t="s">
        <v>299</v>
      </c>
      <c r="C48" s="250"/>
      <c r="D48" s="250"/>
      <c r="E48" s="250"/>
      <c r="F48" s="23"/>
      <c r="G48" s="79"/>
    </row>
    <row r="49" spans="1:7">
      <c r="A49" s="249"/>
      <c r="B49" s="250"/>
      <c r="C49" s="250"/>
      <c r="D49" s="250"/>
      <c r="E49" s="250"/>
      <c r="F49" s="23"/>
      <c r="G49" s="79"/>
    </row>
    <row r="50" spans="1:7">
      <c r="A50" s="249"/>
      <c r="B50" s="250"/>
      <c r="C50" s="250"/>
      <c r="D50" s="250"/>
      <c r="E50" s="250"/>
      <c r="F50" s="23"/>
      <c r="G50" s="79"/>
    </row>
    <row r="51" spans="1:7">
      <c r="A51" s="249"/>
      <c r="B51" s="250"/>
      <c r="C51" s="250"/>
      <c r="D51" s="250"/>
      <c r="E51" s="250"/>
      <c r="F51" s="23"/>
      <c r="G51" s="79"/>
    </row>
    <row r="52" spans="1:7">
      <c r="A52" s="249"/>
      <c r="B52" s="250"/>
      <c r="C52" s="250"/>
      <c r="D52" s="250"/>
      <c r="E52" s="250"/>
      <c r="F52" s="23"/>
      <c r="G52" s="79"/>
    </row>
    <row r="53" spans="1:7">
      <c r="A53" s="249"/>
      <c r="B53" s="250"/>
      <c r="C53" s="250"/>
      <c r="D53" s="250"/>
      <c r="E53" s="250"/>
      <c r="F53" s="23"/>
      <c r="G53" s="79"/>
    </row>
  </sheetData>
  <mergeCells count="45">
    <mergeCell ref="B44:E44"/>
    <mergeCell ref="B45:E45"/>
    <mergeCell ref="B46:E46"/>
    <mergeCell ref="B37:E37"/>
    <mergeCell ref="B39:E39"/>
    <mergeCell ref="B41:E41"/>
    <mergeCell ref="B43:E43"/>
    <mergeCell ref="B42:E42"/>
    <mergeCell ref="B40:E40"/>
    <mergeCell ref="B32:E32"/>
    <mergeCell ref="B34:E34"/>
    <mergeCell ref="B35:E35"/>
    <mergeCell ref="B8:E8"/>
    <mergeCell ref="B9:E9"/>
    <mergeCell ref="B10:E10"/>
    <mergeCell ref="B11:E11"/>
    <mergeCell ref="B12:E12"/>
    <mergeCell ref="B13:E13"/>
    <mergeCell ref="B21:E21"/>
    <mergeCell ref="B14:E14"/>
    <mergeCell ref="A1:G1"/>
    <mergeCell ref="A7:E7"/>
    <mergeCell ref="A5:E6"/>
    <mergeCell ref="A2:H2"/>
    <mergeCell ref="F5:F6"/>
    <mergeCell ref="G5:G6"/>
    <mergeCell ref="H5:H6"/>
    <mergeCell ref="B22:E22"/>
    <mergeCell ref="B23:E23"/>
    <mergeCell ref="B24:E24"/>
    <mergeCell ref="B25:E25"/>
    <mergeCell ref="B15:E15"/>
    <mergeCell ref="B16:E16"/>
    <mergeCell ref="B17:E17"/>
    <mergeCell ref="B18:E18"/>
    <mergeCell ref="B33:E33"/>
    <mergeCell ref="B36:E36"/>
    <mergeCell ref="B31:E31"/>
    <mergeCell ref="B19:E19"/>
    <mergeCell ref="B20:E20"/>
    <mergeCell ref="B30:E30"/>
    <mergeCell ref="B27:E27"/>
    <mergeCell ref="B28:E28"/>
    <mergeCell ref="B29:E29"/>
    <mergeCell ref="B26:E26"/>
  </mergeCells>
  <phoneticPr fontId="0" type="noConversion"/>
  <pageMargins left="0.24" right="0" top="0.98425196850393704" bottom="0.98425196850393704" header="0.51181102362204722" footer="0.51181102362204722"/>
  <pageSetup paperSize="9" orientation="portrait" r:id="rId1"/>
  <headerFooter alignWithMargins="0">
    <oddHeader>&amp;R9.sz.melléklet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H47"/>
  <sheetViews>
    <sheetView topLeftCell="A7" zoomScale="82" zoomScaleNormal="82" workbookViewId="0">
      <selection activeCell="K30" sqref="K30"/>
    </sheetView>
  </sheetViews>
  <sheetFormatPr defaultColWidth="8" defaultRowHeight="12.75"/>
  <cols>
    <col min="1" max="1" width="7.140625" style="423" customWidth="1"/>
    <col min="2" max="2" width="43.85546875" style="424" customWidth="1"/>
    <col min="3" max="3" width="13.7109375" style="383" customWidth="1"/>
    <col min="4" max="4" width="12" style="383" customWidth="1"/>
    <col min="5" max="6" width="13.7109375" style="383" customWidth="1"/>
    <col min="7" max="7" width="12.5703125" style="383" customWidth="1"/>
    <col min="8" max="8" width="13.7109375" style="383" customWidth="1"/>
    <col min="9" max="16384" width="8" style="383"/>
  </cols>
  <sheetData>
    <row r="1" spans="1:8" s="375" customFormat="1" ht="24.75" customHeight="1">
      <c r="A1" s="373" t="s">
        <v>315</v>
      </c>
      <c r="B1" s="374"/>
      <c r="C1" s="374"/>
      <c r="D1" s="374"/>
      <c r="E1" s="374"/>
      <c r="F1" s="374"/>
      <c r="G1" s="374"/>
      <c r="H1" s="374" t="s">
        <v>354</v>
      </c>
    </row>
    <row r="2" spans="1:8" s="378" customFormat="1" ht="22.5" customHeight="1">
      <c r="A2" s="376" t="s">
        <v>316</v>
      </c>
      <c r="B2" s="376"/>
      <c r="C2" s="376"/>
      <c r="D2" s="376"/>
      <c r="E2" s="377"/>
      <c r="F2" s="377"/>
      <c r="G2" s="377"/>
      <c r="H2" s="377"/>
    </row>
    <row r="3" spans="1:8" s="378" customFormat="1" ht="24.75" customHeight="1" thickBot="1">
      <c r="A3" s="376" t="s">
        <v>489</v>
      </c>
      <c r="B3" s="377"/>
      <c r="C3" s="376"/>
      <c r="D3" s="376"/>
      <c r="E3" s="377"/>
      <c r="F3" s="377"/>
      <c r="G3" s="377"/>
      <c r="H3" s="379" t="s">
        <v>317</v>
      </c>
    </row>
    <row r="4" spans="1:8" ht="52.5" customHeight="1" thickTop="1" thickBot="1">
      <c r="A4" s="978" t="s">
        <v>318</v>
      </c>
      <c r="B4" s="979"/>
      <c r="C4" s="380" t="s">
        <v>319</v>
      </c>
      <c r="D4" s="380" t="s">
        <v>320</v>
      </c>
      <c r="E4" s="381" t="s">
        <v>321</v>
      </c>
      <c r="F4" s="380" t="s">
        <v>322</v>
      </c>
      <c r="G4" s="380" t="s">
        <v>320</v>
      </c>
      <c r="H4" s="382" t="s">
        <v>323</v>
      </c>
    </row>
    <row r="5" spans="1:8">
      <c r="A5" s="384" t="s">
        <v>20</v>
      </c>
      <c r="B5" s="385" t="s">
        <v>324</v>
      </c>
      <c r="C5" s="386">
        <v>5114</v>
      </c>
      <c r="D5" s="386"/>
      <c r="E5" s="387">
        <f>D5+C5</f>
        <v>5114</v>
      </c>
      <c r="F5" s="386">
        <v>2757</v>
      </c>
      <c r="G5" s="386"/>
      <c r="H5" s="387">
        <v>2757</v>
      </c>
    </row>
    <row r="6" spans="1:8">
      <c r="A6" s="388" t="s">
        <v>21</v>
      </c>
      <c r="B6" s="389" t="s">
        <v>325</v>
      </c>
      <c r="C6" s="390">
        <v>663734</v>
      </c>
      <c r="D6" s="390"/>
      <c r="E6" s="391">
        <f>D6+C6</f>
        <v>663734</v>
      </c>
      <c r="F6" s="390">
        <v>645894</v>
      </c>
      <c r="G6" s="390"/>
      <c r="H6" s="391">
        <v>645894</v>
      </c>
    </row>
    <row r="7" spans="1:8">
      <c r="A7" s="388" t="s">
        <v>35</v>
      </c>
      <c r="B7" s="389" t="s">
        <v>326</v>
      </c>
      <c r="C7" s="392">
        <v>1918</v>
      </c>
      <c r="D7" s="392"/>
      <c r="E7" s="391">
        <f>D7+C7</f>
        <v>1918</v>
      </c>
      <c r="F7" s="392">
        <v>1875</v>
      </c>
      <c r="G7" s="392"/>
      <c r="H7" s="391">
        <v>1875</v>
      </c>
    </row>
    <row r="8" spans="1:8" ht="13.5" thickBot="1">
      <c r="A8" s="388" t="s">
        <v>50</v>
      </c>
      <c r="B8" s="389" t="s">
        <v>327</v>
      </c>
      <c r="C8" s="393">
        <v>322920</v>
      </c>
      <c r="D8" s="393"/>
      <c r="E8" s="394">
        <f>D8+C8</f>
        <v>322920</v>
      </c>
      <c r="F8" s="393">
        <v>310090</v>
      </c>
      <c r="G8" s="393"/>
      <c r="H8" s="394">
        <v>310090</v>
      </c>
    </row>
    <row r="9" spans="1:8" s="400" customFormat="1" ht="15.95" customHeight="1" thickBot="1">
      <c r="A9" s="395" t="s">
        <v>53</v>
      </c>
      <c r="B9" s="396" t="s">
        <v>328</v>
      </c>
      <c r="C9" s="397">
        <f>SUM(C5:C8)</f>
        <v>993686</v>
      </c>
      <c r="D9" s="398">
        <f>SUM(D5:D8)</f>
        <v>0</v>
      </c>
      <c r="E9" s="399">
        <f>SUM(E5:E8)</f>
        <v>993686</v>
      </c>
      <c r="F9" s="397">
        <v>960616</v>
      </c>
      <c r="G9" s="398"/>
      <c r="H9" s="399">
        <v>960616</v>
      </c>
    </row>
    <row r="10" spans="1:8">
      <c r="A10" s="388" t="s">
        <v>84</v>
      </c>
      <c r="B10" s="389" t="s">
        <v>329</v>
      </c>
      <c r="C10" s="401"/>
      <c r="D10" s="402"/>
      <c r="E10" s="387">
        <f>D10+C10</f>
        <v>0</v>
      </c>
      <c r="F10" s="401"/>
      <c r="G10" s="402"/>
      <c r="H10" s="387"/>
    </row>
    <row r="11" spans="1:8">
      <c r="A11" s="388" t="s">
        <v>88</v>
      </c>
      <c r="B11" s="389" t="s">
        <v>330</v>
      </c>
      <c r="C11" s="392">
        <v>4462</v>
      </c>
      <c r="D11" s="403"/>
      <c r="E11" s="391">
        <f>D11+C11</f>
        <v>4462</v>
      </c>
      <c r="F11" s="392">
        <v>2754</v>
      </c>
      <c r="G11" s="403"/>
      <c r="H11" s="391">
        <v>2754</v>
      </c>
    </row>
    <row r="12" spans="1:8">
      <c r="A12" s="388" t="s">
        <v>90</v>
      </c>
      <c r="B12" s="389" t="s">
        <v>331</v>
      </c>
      <c r="C12" s="392"/>
      <c r="D12" s="403"/>
      <c r="E12" s="391">
        <f>D12+C12</f>
        <v>0</v>
      </c>
      <c r="F12" s="392"/>
      <c r="G12" s="403"/>
      <c r="H12" s="391"/>
    </row>
    <row r="13" spans="1:8">
      <c r="A13" s="404" t="s">
        <v>94</v>
      </c>
      <c r="B13" s="389" t="s">
        <v>332</v>
      </c>
      <c r="C13" s="392">
        <v>85</v>
      </c>
      <c r="D13" s="403"/>
      <c r="E13" s="391">
        <f>D13+C13</f>
        <v>85</v>
      </c>
      <c r="F13" s="392">
        <v>22</v>
      </c>
      <c r="G13" s="403"/>
      <c r="H13" s="391">
        <v>22</v>
      </c>
    </row>
    <row r="14" spans="1:8" ht="13.5" thickBot="1">
      <c r="A14" s="405" t="s">
        <v>100</v>
      </c>
      <c r="B14" s="389" t="s">
        <v>333</v>
      </c>
      <c r="C14" s="393">
        <v>4547</v>
      </c>
      <c r="D14" s="406"/>
      <c r="E14" s="394">
        <f>D14+C14</f>
        <v>4547</v>
      </c>
      <c r="F14" s="393">
        <v>6276</v>
      </c>
      <c r="G14" s="406"/>
      <c r="H14" s="394">
        <v>6276</v>
      </c>
    </row>
    <row r="15" spans="1:8" s="407" customFormat="1" ht="15.95" customHeight="1" thickBot="1">
      <c r="A15" s="395" t="s">
        <v>104</v>
      </c>
      <c r="B15" s="396" t="s">
        <v>334</v>
      </c>
      <c r="C15" s="398">
        <f>SUM(C10:C14)</f>
        <v>9094</v>
      </c>
      <c r="D15" s="398">
        <f>SUM(D10:D14)</f>
        <v>0</v>
      </c>
      <c r="E15" s="399">
        <f>SUM(E10:E14)</f>
        <v>9094</v>
      </c>
      <c r="F15" s="398">
        <v>9052</v>
      </c>
      <c r="G15" s="398"/>
      <c r="H15" s="399">
        <v>9052</v>
      </c>
    </row>
    <row r="16" spans="1:8" s="409" customFormat="1" ht="27" customHeight="1" thickBot="1">
      <c r="A16" s="408" t="s">
        <v>106</v>
      </c>
      <c r="B16" s="396" t="s">
        <v>335</v>
      </c>
      <c r="C16" s="398">
        <f>C9+C15</f>
        <v>1002780</v>
      </c>
      <c r="D16" s="398">
        <f>D9+D15</f>
        <v>0</v>
      </c>
      <c r="E16" s="399">
        <f>E9+E15</f>
        <v>1002780</v>
      </c>
      <c r="F16" s="398">
        <v>969668</v>
      </c>
      <c r="G16" s="398"/>
      <c r="H16" s="399">
        <v>969668</v>
      </c>
    </row>
    <row r="17" spans="1:8" ht="50.25" customHeight="1" thickBot="1">
      <c r="A17" s="980" t="s">
        <v>336</v>
      </c>
      <c r="B17" s="981"/>
      <c r="C17" s="410" t="s">
        <v>322</v>
      </c>
      <c r="D17" s="410" t="s">
        <v>320</v>
      </c>
      <c r="E17" s="411" t="s">
        <v>323</v>
      </c>
      <c r="F17" s="410"/>
      <c r="G17" s="410"/>
      <c r="H17" s="411"/>
    </row>
    <row r="18" spans="1:8">
      <c r="A18" s="388" t="s">
        <v>108</v>
      </c>
      <c r="B18" s="389" t="s">
        <v>337</v>
      </c>
      <c r="C18" s="402">
        <v>26978</v>
      </c>
      <c r="D18" s="402"/>
      <c r="E18" s="387">
        <f>D18+C18</f>
        <v>26978</v>
      </c>
      <c r="F18" s="402">
        <v>65271</v>
      </c>
      <c r="G18" s="402"/>
      <c r="H18" s="387">
        <v>65271</v>
      </c>
    </row>
    <row r="19" spans="1:8">
      <c r="A19" s="388" t="s">
        <v>201</v>
      </c>
      <c r="B19" s="389" t="s">
        <v>338</v>
      </c>
      <c r="C19" s="412">
        <v>950736</v>
      </c>
      <c r="D19" s="412"/>
      <c r="E19" s="413">
        <f>D19+C19</f>
        <v>950736</v>
      </c>
      <c r="F19" s="412">
        <v>866821</v>
      </c>
      <c r="G19" s="412"/>
      <c r="H19" s="413">
        <v>866821</v>
      </c>
    </row>
    <row r="20" spans="1:8" ht="13.5" thickBot="1">
      <c r="A20" s="414" t="s">
        <v>203</v>
      </c>
      <c r="B20" s="415" t="s">
        <v>339</v>
      </c>
      <c r="C20" s="406"/>
      <c r="D20" s="406"/>
      <c r="E20" s="394">
        <f>D20+C20</f>
        <v>0</v>
      </c>
      <c r="F20" s="406"/>
      <c r="G20" s="406"/>
      <c r="H20" s="394"/>
    </row>
    <row r="21" spans="1:8" s="417" customFormat="1" ht="15.95" customHeight="1" thickBot="1">
      <c r="A21" s="395" t="s">
        <v>205</v>
      </c>
      <c r="B21" s="416" t="s">
        <v>340</v>
      </c>
      <c r="C21" s="398">
        <f>C18+C19+C20</f>
        <v>977714</v>
      </c>
      <c r="D21" s="398">
        <f>D18+D19+D20</f>
        <v>0</v>
      </c>
      <c r="E21" s="399">
        <f>E18+E19+E20</f>
        <v>977714</v>
      </c>
      <c r="F21" s="398">
        <v>932092</v>
      </c>
      <c r="G21" s="398"/>
      <c r="H21" s="399">
        <v>932092</v>
      </c>
    </row>
    <row r="22" spans="1:8">
      <c r="A22" s="388">
        <v>17</v>
      </c>
      <c r="B22" s="389" t="s">
        <v>341</v>
      </c>
      <c r="C22" s="402">
        <v>632</v>
      </c>
      <c r="D22" s="402"/>
      <c r="E22" s="387">
        <f>D22+C22</f>
        <v>632</v>
      </c>
      <c r="F22" s="402">
        <v>5935</v>
      </c>
      <c r="G22" s="402"/>
      <c r="H22" s="387">
        <v>5935</v>
      </c>
    </row>
    <row r="23" spans="1:8" ht="13.5" thickBot="1">
      <c r="A23" s="388" t="s">
        <v>209</v>
      </c>
      <c r="B23" s="389" t="s">
        <v>342</v>
      </c>
      <c r="C23" s="406"/>
      <c r="D23" s="406"/>
      <c r="E23" s="394">
        <f>D23+C23</f>
        <v>0</v>
      </c>
      <c r="F23" s="406"/>
      <c r="G23" s="406"/>
      <c r="H23" s="394"/>
    </row>
    <row r="24" spans="1:8" s="417" customFormat="1" ht="15.95" customHeight="1" thickBot="1">
      <c r="A24" s="395" t="s">
        <v>210</v>
      </c>
      <c r="B24" s="416" t="s">
        <v>343</v>
      </c>
      <c r="C24" s="398">
        <f>C22+C23</f>
        <v>632</v>
      </c>
      <c r="D24" s="398">
        <f>D22+D23</f>
        <v>0</v>
      </c>
      <c r="E24" s="399">
        <f>E22+E23</f>
        <v>632</v>
      </c>
      <c r="F24" s="398">
        <v>5935</v>
      </c>
      <c r="G24" s="398"/>
      <c r="H24" s="399">
        <v>5935</v>
      </c>
    </row>
    <row r="25" spans="1:8">
      <c r="A25" s="388" t="s">
        <v>211</v>
      </c>
      <c r="B25" s="389" t="s">
        <v>344</v>
      </c>
      <c r="C25" s="402">
        <v>1085</v>
      </c>
      <c r="D25" s="402"/>
      <c r="E25" s="387">
        <f>D25+C25</f>
        <v>1085</v>
      </c>
      <c r="F25" s="402">
        <v>652</v>
      </c>
      <c r="G25" s="402"/>
      <c r="H25" s="387">
        <v>652</v>
      </c>
    </row>
    <row r="26" spans="1:8">
      <c r="A26" s="388" t="s">
        <v>212</v>
      </c>
      <c r="B26" s="389" t="s">
        <v>345</v>
      </c>
      <c r="C26" s="403">
        <v>22986</v>
      </c>
      <c r="D26" s="403"/>
      <c r="E26" s="391">
        <f>D26+C26</f>
        <v>22986</v>
      </c>
      <c r="F26" s="403">
        <v>30626</v>
      </c>
      <c r="G26" s="403"/>
      <c r="H26" s="391">
        <v>30626</v>
      </c>
    </row>
    <row r="27" spans="1:8" ht="13.5" thickBot="1">
      <c r="A27" s="388" t="s">
        <v>213</v>
      </c>
      <c r="B27" s="389" t="s">
        <v>346</v>
      </c>
      <c r="C27" s="406">
        <v>363</v>
      </c>
      <c r="D27" s="406"/>
      <c r="E27" s="394">
        <f>D27+C27</f>
        <v>363</v>
      </c>
      <c r="F27" s="406">
        <v>363</v>
      </c>
      <c r="G27" s="406"/>
      <c r="H27" s="394">
        <v>363</v>
      </c>
    </row>
    <row r="28" spans="1:8" s="417" customFormat="1" ht="15.95" customHeight="1" thickBot="1">
      <c r="A28" s="395" t="s">
        <v>215</v>
      </c>
      <c r="B28" s="396" t="s">
        <v>347</v>
      </c>
      <c r="C28" s="398">
        <f>SUM(C25:C27)</f>
        <v>24434</v>
      </c>
      <c r="D28" s="398">
        <f>SUM(D25:D27)</f>
        <v>0</v>
      </c>
      <c r="E28" s="399">
        <f>SUM(E25:E27)</f>
        <v>24434</v>
      </c>
      <c r="F28" s="398">
        <v>31641</v>
      </c>
      <c r="G28" s="398"/>
      <c r="H28" s="399">
        <v>31641</v>
      </c>
    </row>
    <row r="29" spans="1:8" s="422" customFormat="1" ht="24" customHeight="1" thickBot="1">
      <c r="A29" s="418" t="s">
        <v>217</v>
      </c>
      <c r="B29" s="419" t="s">
        <v>348</v>
      </c>
      <c r="C29" s="420">
        <f>C21+C24+C28</f>
        <v>1002780</v>
      </c>
      <c r="D29" s="420">
        <f>D21+D24+D28</f>
        <v>0</v>
      </c>
      <c r="E29" s="421">
        <f>E21+E24+E28</f>
        <v>1002780</v>
      </c>
      <c r="F29" s="420">
        <v>969668</v>
      </c>
      <c r="G29" s="420"/>
      <c r="H29" s="421">
        <v>969668</v>
      </c>
    </row>
    <row r="30" spans="1:8" ht="13.5" thickTop="1">
      <c r="D30" s="425"/>
    </row>
    <row r="31" spans="1:8">
      <c r="A31" s="423" t="s">
        <v>349</v>
      </c>
      <c r="D31" s="425"/>
    </row>
    <row r="32" spans="1:8">
      <c r="D32" s="425"/>
    </row>
    <row r="33" spans="2:8">
      <c r="D33" s="425"/>
    </row>
    <row r="34" spans="2:8">
      <c r="B34" s="424" t="s">
        <v>350</v>
      </c>
      <c r="D34" s="425"/>
      <c r="F34" s="426" t="s">
        <v>351</v>
      </c>
    </row>
    <row r="35" spans="2:8">
      <c r="B35" s="427" t="s">
        <v>352</v>
      </c>
      <c r="D35" s="425"/>
      <c r="F35" s="428"/>
      <c r="G35" s="429" t="s">
        <v>353</v>
      </c>
      <c r="H35" s="428"/>
    </row>
    <row r="36" spans="2:8">
      <c r="D36" s="425"/>
    </row>
    <row r="37" spans="2:8">
      <c r="D37" s="425"/>
    </row>
    <row r="38" spans="2:8">
      <c r="D38" s="425"/>
    </row>
    <row r="39" spans="2:8">
      <c r="D39" s="425"/>
    </row>
    <row r="40" spans="2:8">
      <c r="D40" s="425"/>
    </row>
    <row r="41" spans="2:8">
      <c r="D41" s="425"/>
    </row>
    <row r="42" spans="2:8">
      <c r="D42" s="425"/>
    </row>
    <row r="43" spans="2:8">
      <c r="D43" s="425"/>
    </row>
    <row r="44" spans="2:8">
      <c r="D44" s="425"/>
    </row>
    <row r="45" spans="2:8">
      <c r="D45" s="425"/>
    </row>
    <row r="46" spans="2:8">
      <c r="D46" s="425"/>
    </row>
    <row r="47" spans="2:8">
      <c r="D47" s="425"/>
    </row>
  </sheetData>
  <mergeCells count="2">
    <mergeCell ref="A4:B4"/>
    <mergeCell ref="A17:B17"/>
  </mergeCells>
  <phoneticPr fontId="49" type="noConversion"/>
  <printOptions horizontalCentered="1" verticalCentered="1"/>
  <pageMargins left="0.56999999999999995" right="0.5" top="0.45" bottom="0.17" header="0.41" footer="0.17"/>
  <pageSetup paperSize="9" scale="88" orientation="landscape" r:id="rId1"/>
  <headerFooter alignWithMargins="0">
    <oddHeader xml:space="preserve">&amp;R
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H27"/>
  <sheetViews>
    <sheetView zoomScale="84" zoomScaleNormal="84" workbookViewId="0">
      <selection activeCell="H13" sqref="H13"/>
    </sheetView>
  </sheetViews>
  <sheetFormatPr defaultColWidth="8" defaultRowHeight="12.75"/>
  <cols>
    <col min="1" max="1" width="5.5703125" style="383" customWidth="1"/>
    <col min="2" max="2" width="42.42578125" style="424" customWidth="1"/>
    <col min="3" max="3" width="13.7109375" style="383" customWidth="1"/>
    <col min="4" max="4" width="12.7109375" style="383" customWidth="1"/>
    <col min="5" max="6" width="13.7109375" style="383" customWidth="1"/>
    <col min="7" max="7" width="12" style="383" customWidth="1"/>
    <col min="8" max="8" width="13.7109375" style="383" customWidth="1"/>
    <col min="9" max="16384" width="8" style="383"/>
  </cols>
  <sheetData>
    <row r="1" spans="1:8" s="433" customFormat="1" ht="25.5" customHeight="1">
      <c r="A1" s="373" t="s">
        <v>315</v>
      </c>
      <c r="B1" s="430"/>
      <c r="C1" s="431"/>
      <c r="D1" s="431"/>
      <c r="E1" s="430"/>
      <c r="F1" s="430"/>
      <c r="G1" s="430"/>
      <c r="H1" s="432" t="s">
        <v>370</v>
      </c>
    </row>
    <row r="2" spans="1:8" s="437" customFormat="1" ht="18" customHeight="1">
      <c r="A2" s="434" t="s">
        <v>355</v>
      </c>
      <c r="B2" s="435"/>
      <c r="C2" s="434"/>
      <c r="D2" s="434"/>
      <c r="E2" s="435"/>
      <c r="F2" s="435"/>
      <c r="G2" s="435"/>
      <c r="H2" s="436"/>
    </row>
    <row r="3" spans="1:8" s="438" customFormat="1" ht="16.5" customHeight="1">
      <c r="A3" s="376" t="s">
        <v>488</v>
      </c>
      <c r="B3" s="435"/>
      <c r="C3" s="377"/>
      <c r="D3" s="376"/>
      <c r="E3" s="435"/>
      <c r="F3" s="435"/>
      <c r="G3" s="435"/>
      <c r="H3" s="436"/>
    </row>
    <row r="4" spans="1:8" s="424" customFormat="1" ht="14.25" thickBot="1">
      <c r="H4" s="379" t="s">
        <v>317</v>
      </c>
    </row>
    <row r="5" spans="1:8" ht="54" customHeight="1" thickBot="1">
      <c r="A5" s="439" t="s">
        <v>356</v>
      </c>
      <c r="B5" s="440" t="s">
        <v>64</v>
      </c>
      <c r="C5" s="441" t="s">
        <v>319</v>
      </c>
      <c r="D5" s="442" t="s">
        <v>320</v>
      </c>
      <c r="E5" s="443" t="s">
        <v>321</v>
      </c>
      <c r="F5" s="444" t="s">
        <v>322</v>
      </c>
      <c r="G5" s="442" t="s">
        <v>320</v>
      </c>
      <c r="H5" s="443" t="s">
        <v>323</v>
      </c>
    </row>
    <row r="6" spans="1:8" s="450" customFormat="1" ht="15" customHeight="1">
      <c r="A6" s="445">
        <v>1</v>
      </c>
      <c r="B6" s="446" t="s">
        <v>357</v>
      </c>
      <c r="C6" s="447">
        <v>85</v>
      </c>
      <c r="D6" s="448"/>
      <c r="E6" s="449">
        <f>D6+C6</f>
        <v>85</v>
      </c>
      <c r="F6" s="447">
        <v>22</v>
      </c>
      <c r="G6" s="448"/>
      <c r="H6" s="449">
        <v>22</v>
      </c>
    </row>
    <row r="7" spans="1:8" s="450" customFormat="1" ht="15" customHeight="1">
      <c r="A7" s="535">
        <v>2</v>
      </c>
      <c r="B7" s="446" t="s">
        <v>412</v>
      </c>
      <c r="C7" s="447">
        <v>-3637</v>
      </c>
      <c r="D7" s="448"/>
      <c r="E7" s="449">
        <f>C7</f>
        <v>-3637</v>
      </c>
      <c r="F7" s="447">
        <v>0</v>
      </c>
      <c r="G7" s="448"/>
      <c r="H7" s="449">
        <v>0</v>
      </c>
    </row>
    <row r="8" spans="1:8" s="450" customFormat="1" ht="25.5" customHeight="1">
      <c r="A8" s="451">
        <v>3</v>
      </c>
      <c r="B8" s="452" t="s">
        <v>358</v>
      </c>
      <c r="C8" s="447">
        <v>4184</v>
      </c>
      <c r="D8" s="448"/>
      <c r="E8" s="449">
        <f>D8+C8</f>
        <v>4184</v>
      </c>
      <c r="F8" s="447">
        <v>5913</v>
      </c>
      <c r="G8" s="448"/>
      <c r="H8" s="449">
        <v>5913</v>
      </c>
    </row>
    <row r="9" spans="1:8" s="450" customFormat="1" ht="15" customHeight="1">
      <c r="A9" s="451">
        <v>4</v>
      </c>
      <c r="B9" s="452" t="s">
        <v>359</v>
      </c>
      <c r="C9" s="447">
        <v>911</v>
      </c>
      <c r="D9" s="448"/>
      <c r="E9" s="449">
        <f>D9+C9</f>
        <v>911</v>
      </c>
      <c r="F9" s="447"/>
      <c r="G9" s="448"/>
      <c r="H9" s="449"/>
    </row>
    <row r="10" spans="1:8" s="450" customFormat="1" ht="15" customHeight="1">
      <c r="A10" s="451">
        <v>5</v>
      </c>
      <c r="B10" s="452" t="s">
        <v>360</v>
      </c>
      <c r="C10" s="447"/>
      <c r="D10" s="448"/>
      <c r="E10" s="449">
        <f>D10+C10</f>
        <v>0</v>
      </c>
      <c r="F10" s="447"/>
      <c r="G10" s="448"/>
      <c r="H10" s="449"/>
    </row>
    <row r="11" spans="1:8" s="417" customFormat="1" ht="15" customHeight="1">
      <c r="A11" s="453">
        <v>6</v>
      </c>
      <c r="B11" s="454" t="s">
        <v>361</v>
      </c>
      <c r="C11" s="455">
        <f>C6+C7+C8-C9</f>
        <v>-279</v>
      </c>
      <c r="D11" s="456">
        <f>D6+D8-D9-D10</f>
        <v>0</v>
      </c>
      <c r="E11" s="455">
        <f>E6+E7+E8-E9</f>
        <v>-279</v>
      </c>
      <c r="F11" s="455">
        <v>5935</v>
      </c>
      <c r="G11" s="456"/>
      <c r="H11" s="455">
        <v>5935</v>
      </c>
    </row>
    <row r="12" spans="1:8" s="450" customFormat="1" ht="15" customHeight="1">
      <c r="A12" s="451">
        <v>7</v>
      </c>
      <c r="B12" s="452" t="s">
        <v>362</v>
      </c>
      <c r="C12" s="447">
        <v>1710</v>
      </c>
      <c r="D12" s="448"/>
      <c r="E12" s="449">
        <f>D12+C12</f>
        <v>1710</v>
      </c>
      <c r="F12" s="447">
        <v>1649</v>
      </c>
      <c r="G12" s="448"/>
      <c r="H12" s="449">
        <v>1649</v>
      </c>
    </row>
    <row r="13" spans="1:8" s="450" customFormat="1" ht="15" customHeight="1">
      <c r="A13" s="451">
        <v>8</v>
      </c>
      <c r="B13" s="452" t="s">
        <v>363</v>
      </c>
      <c r="C13" s="447"/>
      <c r="D13" s="448"/>
      <c r="E13" s="449">
        <f>D13+C13</f>
        <v>0</v>
      </c>
      <c r="F13" s="447"/>
      <c r="G13" s="448"/>
      <c r="H13" s="449"/>
    </row>
    <row r="14" spans="1:8" s="450" customFormat="1" ht="27" customHeight="1">
      <c r="A14" s="451">
        <v>9</v>
      </c>
      <c r="B14" s="446" t="s">
        <v>364</v>
      </c>
      <c r="C14" s="447"/>
      <c r="D14" s="448"/>
      <c r="E14" s="449">
        <f>D14+C14</f>
        <v>0</v>
      </c>
      <c r="F14" s="447"/>
      <c r="G14" s="448"/>
      <c r="H14" s="449"/>
    </row>
    <row r="15" spans="1:8" s="450" customFormat="1" ht="28.5" customHeight="1">
      <c r="A15" s="451">
        <v>10</v>
      </c>
      <c r="B15" s="452" t="s">
        <v>365</v>
      </c>
      <c r="C15" s="447"/>
      <c r="D15" s="448"/>
      <c r="E15" s="449">
        <f>D15+C15</f>
        <v>0</v>
      </c>
      <c r="F15" s="447"/>
      <c r="G15" s="448"/>
      <c r="H15" s="449"/>
    </row>
    <row r="16" spans="1:8" s="417" customFormat="1" ht="18" customHeight="1">
      <c r="A16" s="453">
        <v>11</v>
      </c>
      <c r="B16" s="454" t="s">
        <v>366</v>
      </c>
      <c r="C16" s="457">
        <f>C11+C12+C13+C14+C15</f>
        <v>1431</v>
      </c>
      <c r="D16" s="458">
        <f>D11+D12+D13+D14+D15</f>
        <v>0</v>
      </c>
      <c r="E16" s="459">
        <f>E11+E12+E13+E14+E15</f>
        <v>1431</v>
      </c>
      <c r="F16" s="457">
        <v>7584</v>
      </c>
      <c r="G16" s="458"/>
      <c r="H16" s="459">
        <v>7584</v>
      </c>
    </row>
    <row r="17" spans="1:8" s="450" customFormat="1" ht="30" customHeight="1">
      <c r="A17" s="451">
        <v>12</v>
      </c>
      <c r="B17" s="446" t="s">
        <v>367</v>
      </c>
      <c r="C17" s="447"/>
      <c r="D17" s="448"/>
      <c r="E17" s="449">
        <f>D17+C17</f>
        <v>0</v>
      </c>
      <c r="F17" s="447"/>
      <c r="G17" s="448"/>
      <c r="H17" s="449"/>
    </row>
    <row r="18" spans="1:8" s="450" customFormat="1" ht="30" customHeight="1">
      <c r="A18" s="451">
        <v>13</v>
      </c>
      <c r="B18" s="446" t="s">
        <v>368</v>
      </c>
      <c r="C18" s="447">
        <v>1431</v>
      </c>
      <c r="D18" s="448"/>
      <c r="E18" s="449">
        <f>D18+C18</f>
        <v>1431</v>
      </c>
      <c r="F18" s="447">
        <v>7584</v>
      </c>
      <c r="G18" s="448"/>
      <c r="H18" s="449">
        <v>7584</v>
      </c>
    </row>
    <row r="19" spans="1:8" s="450" customFormat="1" ht="30" customHeight="1" thickBot="1">
      <c r="A19" s="460">
        <v>14</v>
      </c>
      <c r="B19" s="461" t="s">
        <v>369</v>
      </c>
      <c r="C19" s="462"/>
      <c r="D19" s="463"/>
      <c r="E19" s="464">
        <f>D19+C19</f>
        <v>0</v>
      </c>
      <c r="F19" s="462"/>
      <c r="G19" s="463"/>
      <c r="H19" s="464">
        <f>G19+F19</f>
        <v>0</v>
      </c>
    </row>
    <row r="21" spans="1:8">
      <c r="A21" s="426" t="s">
        <v>349</v>
      </c>
    </row>
    <row r="22" spans="1:8">
      <c r="A22" s="426"/>
    </row>
    <row r="23" spans="1:8">
      <c r="A23" s="426"/>
    </row>
    <row r="26" spans="1:8">
      <c r="A26" s="423"/>
      <c r="B26" s="424" t="s">
        <v>350</v>
      </c>
      <c r="D26" s="425"/>
      <c r="F26" s="426" t="s">
        <v>351</v>
      </c>
    </row>
    <row r="27" spans="1:8">
      <c r="A27" s="423"/>
      <c r="B27" s="427" t="s">
        <v>352</v>
      </c>
      <c r="D27" s="425"/>
      <c r="F27" s="428"/>
      <c r="G27" s="429" t="s">
        <v>353</v>
      </c>
      <c r="H27" s="428"/>
    </row>
  </sheetData>
  <phoneticPr fontId="49" type="noConversion"/>
  <printOptions horizontalCentered="1" verticalCentered="1"/>
  <pageMargins left="1.1811023622047245" right="0.63" top="0.73" bottom="0.8" header="0.7" footer="0.39370078740157483"/>
  <pageSetup paperSize="9" scale="9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5"/>
  <sheetViews>
    <sheetView workbookViewId="0">
      <selection activeCell="F45" sqref="F45"/>
    </sheetView>
  </sheetViews>
  <sheetFormatPr defaultColWidth="8" defaultRowHeight="12.75"/>
  <cols>
    <col min="1" max="1" width="5.5703125" style="424" customWidth="1"/>
    <col min="2" max="2" width="49.7109375" style="424" customWidth="1"/>
    <col min="3" max="5" width="13.7109375" style="383" customWidth="1"/>
    <col min="6" max="16384" width="8" style="383"/>
  </cols>
  <sheetData>
    <row r="1" spans="1:9" s="375" customFormat="1" ht="29.25" customHeight="1">
      <c r="A1" s="373" t="s">
        <v>315</v>
      </c>
      <c r="B1" s="430"/>
      <c r="C1" s="431"/>
      <c r="D1" s="431" t="s">
        <v>485</v>
      </c>
      <c r="E1" s="431"/>
    </row>
    <row r="2" spans="1:9" s="378" customFormat="1" ht="32.25" customHeight="1">
      <c r="A2" s="434" t="s">
        <v>371</v>
      </c>
      <c r="B2" s="435"/>
      <c r="C2" s="434"/>
      <c r="D2" s="434"/>
      <c r="E2" s="434"/>
    </row>
    <row r="3" spans="1:9" s="378" customFormat="1" ht="35.25" customHeight="1">
      <c r="A3" s="376" t="s">
        <v>488</v>
      </c>
      <c r="B3" s="435"/>
      <c r="C3" s="377"/>
      <c r="D3" s="376"/>
      <c r="E3" s="376"/>
    </row>
    <row r="4" spans="1:9" ht="13.5" customHeight="1" thickBot="1">
      <c r="C4" s="424"/>
      <c r="D4" s="988" t="s">
        <v>317</v>
      </c>
      <c r="E4" s="988"/>
    </row>
    <row r="5" spans="1:9" s="466" customFormat="1" ht="28.5" customHeight="1">
      <c r="A5" s="982" t="s">
        <v>372</v>
      </c>
      <c r="B5" s="984" t="s">
        <v>64</v>
      </c>
      <c r="C5" s="465" t="s">
        <v>373</v>
      </c>
      <c r="D5" s="465" t="s">
        <v>374</v>
      </c>
      <c r="E5" s="986" t="s">
        <v>375</v>
      </c>
    </row>
    <row r="6" spans="1:9" s="466" customFormat="1" ht="13.5" thickBot="1">
      <c r="A6" s="983"/>
      <c r="B6" s="985"/>
      <c r="C6" s="989" t="s">
        <v>376</v>
      </c>
      <c r="D6" s="990"/>
      <c r="E6" s="987"/>
    </row>
    <row r="7" spans="1:9" s="450" customFormat="1" ht="15" customHeight="1">
      <c r="A7" s="467">
        <v>1</v>
      </c>
      <c r="B7" s="468" t="s">
        <v>17</v>
      </c>
      <c r="C7" s="469">
        <v>84899</v>
      </c>
      <c r="D7" s="469">
        <v>88805</v>
      </c>
      <c r="E7" s="470">
        <v>88806</v>
      </c>
    </row>
    <row r="8" spans="1:9" s="450" customFormat="1" ht="15" customHeight="1">
      <c r="A8" s="471">
        <v>2</v>
      </c>
      <c r="B8" s="472" t="s">
        <v>377</v>
      </c>
      <c r="C8" s="473">
        <v>23209</v>
      </c>
      <c r="D8" s="473">
        <v>23200</v>
      </c>
      <c r="E8" s="474">
        <v>23200</v>
      </c>
    </row>
    <row r="9" spans="1:9" s="450" customFormat="1" ht="15" customHeight="1">
      <c r="A9" s="471">
        <v>3</v>
      </c>
      <c r="B9" s="472" t="s">
        <v>378</v>
      </c>
      <c r="C9" s="473">
        <v>52797</v>
      </c>
      <c r="D9" s="473">
        <v>41650</v>
      </c>
      <c r="E9" s="474">
        <v>40421</v>
      </c>
    </row>
    <row r="10" spans="1:9" s="450" customFormat="1" ht="15" customHeight="1">
      <c r="A10" s="471">
        <v>4</v>
      </c>
      <c r="B10" s="472" t="s">
        <v>379</v>
      </c>
      <c r="C10" s="473">
        <v>6110</v>
      </c>
      <c r="D10" s="473">
        <v>6110</v>
      </c>
      <c r="E10" s="474">
        <v>4609</v>
      </c>
    </row>
    <row r="11" spans="1:9" s="450" customFormat="1" ht="15" customHeight="1">
      <c r="A11" s="471">
        <v>5</v>
      </c>
      <c r="B11" s="472" t="s">
        <v>380</v>
      </c>
      <c r="C11" s="473">
        <v>12681</v>
      </c>
      <c r="D11" s="473">
        <v>21082</v>
      </c>
      <c r="E11" s="474">
        <v>21141</v>
      </c>
    </row>
    <row r="12" spans="1:9" s="450" customFormat="1" ht="15" customHeight="1">
      <c r="A12" s="471">
        <v>6</v>
      </c>
      <c r="B12" s="472" t="s">
        <v>381</v>
      </c>
      <c r="C12" s="473"/>
      <c r="D12" s="473">
        <v>120</v>
      </c>
      <c r="E12" s="474">
        <v>125</v>
      </c>
    </row>
    <row r="13" spans="1:9" s="450" customFormat="1" ht="15" customHeight="1">
      <c r="A13" s="475">
        <v>7</v>
      </c>
      <c r="B13" s="476" t="s">
        <v>382</v>
      </c>
      <c r="C13" s="477"/>
      <c r="D13" s="477"/>
      <c r="E13" s="478"/>
    </row>
    <row r="14" spans="1:9" s="450" customFormat="1" ht="15" customHeight="1">
      <c r="A14" s="471">
        <v>8</v>
      </c>
      <c r="B14" s="472" t="s">
        <v>41</v>
      </c>
      <c r="C14" s="473">
        <v>251</v>
      </c>
      <c r="D14" s="473">
        <v>7619</v>
      </c>
      <c r="E14" s="474">
        <v>7719</v>
      </c>
    </row>
    <row r="15" spans="1:9" s="450" customFormat="1" ht="15" customHeight="1">
      <c r="A15" s="471">
        <v>9</v>
      </c>
      <c r="B15" s="472" t="s">
        <v>49</v>
      </c>
      <c r="C15" s="473"/>
      <c r="D15" s="473"/>
      <c r="E15" s="474"/>
      <c r="I15" s="479"/>
    </row>
    <row r="16" spans="1:9" s="450" customFormat="1" ht="15" customHeight="1">
      <c r="A16" s="471">
        <v>10</v>
      </c>
      <c r="B16" s="472" t="s">
        <v>383</v>
      </c>
      <c r="C16" s="473"/>
      <c r="D16" s="473"/>
      <c r="E16" s="474"/>
      <c r="I16" s="479"/>
    </row>
    <row r="17" spans="1:9" s="450" customFormat="1" ht="15" customHeight="1">
      <c r="A17" s="475">
        <v>11</v>
      </c>
      <c r="B17" s="476" t="s">
        <v>384</v>
      </c>
      <c r="C17" s="477"/>
      <c r="D17" s="477"/>
      <c r="E17" s="478"/>
      <c r="I17" s="479"/>
    </row>
    <row r="18" spans="1:9" s="450" customFormat="1" ht="15" customHeight="1" thickBot="1">
      <c r="A18" s="480">
        <v>12</v>
      </c>
      <c r="B18" s="481" t="s">
        <v>385</v>
      </c>
      <c r="C18" s="482"/>
      <c r="D18" s="482"/>
      <c r="E18" s="483">
        <v>57</v>
      </c>
      <c r="I18" s="479"/>
    </row>
    <row r="19" spans="1:9" s="487" customFormat="1" ht="18" customHeight="1" thickBot="1">
      <c r="A19" s="484">
        <v>13</v>
      </c>
      <c r="B19" s="485" t="s">
        <v>386</v>
      </c>
      <c r="C19" s="486">
        <v>179947</v>
      </c>
      <c r="D19" s="486">
        <v>188586</v>
      </c>
      <c r="E19" s="486">
        <v>186078</v>
      </c>
      <c r="I19" s="479"/>
    </row>
    <row r="20" spans="1:9" s="487" customFormat="1" ht="18" customHeight="1">
      <c r="A20" s="488">
        <v>14</v>
      </c>
      <c r="B20" s="489" t="s">
        <v>387</v>
      </c>
      <c r="C20" s="490">
        <v>391</v>
      </c>
      <c r="D20" s="490">
        <v>391</v>
      </c>
      <c r="E20" s="491">
        <v>391</v>
      </c>
      <c r="I20" s="479"/>
    </row>
    <row r="21" spans="1:9" s="487" customFormat="1" ht="18" customHeight="1" thickBot="1">
      <c r="A21" s="492">
        <v>14</v>
      </c>
      <c r="B21" s="493" t="s">
        <v>388</v>
      </c>
      <c r="C21" s="494"/>
      <c r="D21" s="494"/>
      <c r="E21" s="495"/>
      <c r="I21" s="479"/>
    </row>
    <row r="22" spans="1:9" s="487" customFormat="1" ht="18" customHeight="1" thickBot="1">
      <c r="A22" s="484">
        <v>15</v>
      </c>
      <c r="B22" s="485" t="s">
        <v>389</v>
      </c>
      <c r="C22" s="486">
        <v>391</v>
      </c>
      <c r="D22" s="486">
        <v>391</v>
      </c>
      <c r="E22" s="496">
        <v>391</v>
      </c>
      <c r="I22" s="479"/>
    </row>
    <row r="23" spans="1:9" s="487" customFormat="1" ht="18" customHeight="1" thickBot="1">
      <c r="A23" s="484">
        <v>16</v>
      </c>
      <c r="B23" s="485" t="s">
        <v>390</v>
      </c>
      <c r="C23" s="486">
        <v>180338</v>
      </c>
      <c r="D23" s="486">
        <v>188977</v>
      </c>
      <c r="E23" s="496">
        <v>186469</v>
      </c>
      <c r="I23" s="479"/>
    </row>
    <row r="24" spans="1:9" s="450" customFormat="1" ht="15" customHeight="1">
      <c r="A24" s="497">
        <v>17</v>
      </c>
      <c r="B24" s="498" t="s">
        <v>391</v>
      </c>
      <c r="C24" s="499">
        <v>1000</v>
      </c>
      <c r="D24" s="499"/>
      <c r="E24" s="500"/>
      <c r="I24" s="479"/>
    </row>
    <row r="25" spans="1:9" s="450" customFormat="1" ht="15" customHeight="1">
      <c r="A25" s="471">
        <v>18</v>
      </c>
      <c r="B25" s="472" t="s">
        <v>392</v>
      </c>
      <c r="C25" s="501"/>
      <c r="D25" s="501"/>
      <c r="E25" s="502">
        <v>1729</v>
      </c>
      <c r="H25" s="479"/>
      <c r="I25" s="479"/>
    </row>
    <row r="26" spans="1:9" s="507" customFormat="1" ht="20.100000000000001" customHeight="1">
      <c r="A26" s="503">
        <v>19</v>
      </c>
      <c r="B26" s="504" t="s">
        <v>393</v>
      </c>
      <c r="C26" s="505">
        <v>181338</v>
      </c>
      <c r="D26" s="505">
        <v>188977</v>
      </c>
      <c r="E26" s="506">
        <v>188198</v>
      </c>
      <c r="H26" s="479"/>
      <c r="I26" s="479"/>
    </row>
    <row r="27" spans="1:9" s="450" customFormat="1" ht="15" customHeight="1">
      <c r="A27" s="471">
        <v>20</v>
      </c>
      <c r="B27" s="472" t="s">
        <v>16</v>
      </c>
      <c r="C27" s="403">
        <v>5008</v>
      </c>
      <c r="D27" s="403">
        <v>5008</v>
      </c>
      <c r="E27" s="508">
        <v>4905</v>
      </c>
      <c r="H27" s="479"/>
      <c r="I27" s="479"/>
    </row>
    <row r="28" spans="1:9" s="450" customFormat="1" ht="15" customHeight="1">
      <c r="A28" s="471">
        <v>21</v>
      </c>
      <c r="B28" s="472" t="s">
        <v>394</v>
      </c>
      <c r="C28" s="403">
        <v>70181</v>
      </c>
      <c r="D28" s="403">
        <v>73096</v>
      </c>
      <c r="E28" s="508">
        <v>73095</v>
      </c>
      <c r="H28" s="479"/>
      <c r="I28" s="479"/>
    </row>
    <row r="29" spans="1:9" s="450" customFormat="1" ht="15" customHeight="1">
      <c r="A29" s="471">
        <v>22</v>
      </c>
      <c r="B29" s="472" t="s">
        <v>395</v>
      </c>
      <c r="C29" s="403">
        <v>19735</v>
      </c>
      <c r="D29" s="403">
        <v>22349</v>
      </c>
      <c r="E29" s="508">
        <v>21702</v>
      </c>
      <c r="H29" s="479"/>
      <c r="I29" s="479"/>
    </row>
    <row r="30" spans="1:9" s="450" customFormat="1" ht="15" customHeight="1">
      <c r="A30" s="471">
        <v>23</v>
      </c>
      <c r="B30" s="472" t="s">
        <v>396</v>
      </c>
      <c r="C30" s="403"/>
      <c r="D30" s="403"/>
      <c r="E30" s="508">
        <v>84</v>
      </c>
      <c r="H30" s="479"/>
    </row>
    <row r="31" spans="1:9" s="450" customFormat="1" ht="15" customHeight="1">
      <c r="A31" s="509">
        <v>24</v>
      </c>
      <c r="B31" s="472" t="s">
        <v>7</v>
      </c>
      <c r="C31" s="403">
        <v>335</v>
      </c>
      <c r="D31" s="403">
        <v>588</v>
      </c>
      <c r="E31" s="403">
        <v>588</v>
      </c>
      <c r="H31" s="479"/>
    </row>
    <row r="32" spans="1:9" s="450" customFormat="1" ht="15" customHeight="1">
      <c r="A32" s="509">
        <v>25</v>
      </c>
      <c r="B32" s="472" t="s">
        <v>397</v>
      </c>
      <c r="C32" s="403"/>
      <c r="D32" s="403"/>
      <c r="E32" s="403"/>
      <c r="H32" s="479"/>
    </row>
    <row r="33" spans="1:8" s="450" customFormat="1" ht="15" customHeight="1">
      <c r="A33" s="509">
        <v>26</v>
      </c>
      <c r="B33" s="472" t="s">
        <v>398</v>
      </c>
      <c r="C33" s="403"/>
      <c r="D33" s="403">
        <v>7368</v>
      </c>
      <c r="E33" s="403">
        <v>7530</v>
      </c>
      <c r="H33" s="479"/>
    </row>
    <row r="34" spans="1:8" s="450" customFormat="1" ht="15" customHeight="1">
      <c r="A34" s="509">
        <v>27</v>
      </c>
      <c r="B34" s="472" t="s">
        <v>399</v>
      </c>
      <c r="C34" s="403">
        <v>50916</v>
      </c>
      <c r="D34" s="403">
        <v>75401</v>
      </c>
      <c r="E34" s="403">
        <v>76474</v>
      </c>
      <c r="H34" s="479"/>
    </row>
    <row r="35" spans="1:8" s="450" customFormat="1" ht="15" customHeight="1">
      <c r="A35" s="510">
        <v>28</v>
      </c>
      <c r="B35" s="472" t="s">
        <v>400</v>
      </c>
      <c r="C35" s="511"/>
      <c r="D35" s="511"/>
      <c r="E35" s="511"/>
      <c r="H35" s="479"/>
    </row>
    <row r="36" spans="1:8" s="450" customFormat="1" ht="15" customHeight="1" thickBot="1">
      <c r="A36" s="512">
        <v>28</v>
      </c>
      <c r="B36" s="513" t="s">
        <v>401</v>
      </c>
      <c r="C36" s="514">
        <f>SUM(C27:C35)</f>
        <v>146175</v>
      </c>
      <c r="D36" s="514">
        <f>SUM(D27:D35)</f>
        <v>183810</v>
      </c>
      <c r="E36" s="514">
        <f>SUM(E27:E35)</f>
        <v>184378</v>
      </c>
      <c r="H36" s="479"/>
    </row>
    <row r="37" spans="1:8" s="450" customFormat="1" ht="15" customHeight="1">
      <c r="A37" s="497">
        <v>29</v>
      </c>
      <c r="B37" s="498" t="s">
        <v>402</v>
      </c>
      <c r="C37" s="499">
        <v>35163</v>
      </c>
      <c r="D37" s="499">
        <v>5167</v>
      </c>
      <c r="E37" s="500">
        <v>3757</v>
      </c>
      <c r="H37" s="479"/>
    </row>
    <row r="38" spans="1:8" s="450" customFormat="1" ht="15" customHeight="1" thickBot="1">
      <c r="A38" s="475">
        <v>30</v>
      </c>
      <c r="B38" s="476" t="s">
        <v>403</v>
      </c>
      <c r="C38" s="412"/>
      <c r="D38" s="412"/>
      <c r="E38" s="515"/>
      <c r="H38" s="479"/>
    </row>
    <row r="39" spans="1:8" s="450" customFormat="1" ht="15" customHeight="1">
      <c r="A39" s="516">
        <v>31</v>
      </c>
      <c r="B39" s="517" t="s">
        <v>404</v>
      </c>
      <c r="C39" s="518">
        <v>35163</v>
      </c>
      <c r="D39" s="518">
        <v>5167</v>
      </c>
      <c r="E39" s="519">
        <v>3757</v>
      </c>
      <c r="H39" s="479"/>
    </row>
    <row r="40" spans="1:8" s="487" customFormat="1" ht="18" customHeight="1" thickBot="1">
      <c r="A40" s="520">
        <v>32</v>
      </c>
      <c r="B40" s="521" t="s">
        <v>405</v>
      </c>
      <c r="C40" s="514">
        <v>181338</v>
      </c>
      <c r="D40" s="514">
        <v>188977</v>
      </c>
      <c r="E40" s="522">
        <v>188135</v>
      </c>
      <c r="H40" s="479"/>
    </row>
    <row r="41" spans="1:8" s="450" customFormat="1" ht="15" customHeight="1">
      <c r="A41" s="497">
        <v>33</v>
      </c>
      <c r="B41" s="498" t="s">
        <v>29</v>
      </c>
      <c r="C41" s="499"/>
      <c r="D41" s="499"/>
      <c r="E41" s="500"/>
      <c r="H41" s="479"/>
    </row>
    <row r="42" spans="1:8" s="450" customFormat="1" ht="15" customHeight="1" thickBot="1">
      <c r="A42" s="475">
        <v>34</v>
      </c>
      <c r="B42" s="476" t="s">
        <v>406</v>
      </c>
      <c r="C42" s="501"/>
      <c r="D42" s="501"/>
      <c r="E42" s="523"/>
      <c r="H42" s="479"/>
    </row>
    <row r="43" spans="1:8" s="450" customFormat="1" ht="15" customHeight="1" thickBot="1">
      <c r="A43" s="524">
        <v>35</v>
      </c>
      <c r="B43" s="525" t="s">
        <v>407</v>
      </c>
      <c r="C43" s="526">
        <v>146175</v>
      </c>
      <c r="D43" s="526">
        <v>183810</v>
      </c>
      <c r="E43" s="527">
        <v>184378</v>
      </c>
      <c r="H43" s="479"/>
    </row>
    <row r="44" spans="1:8" s="450" customFormat="1" ht="27.75" customHeight="1" thickBot="1">
      <c r="A44" s="484">
        <v>36</v>
      </c>
      <c r="B44" s="528" t="s">
        <v>408</v>
      </c>
      <c r="C44" s="529">
        <v>-34772</v>
      </c>
      <c r="D44" s="529">
        <v>-4776</v>
      </c>
      <c r="E44" s="530">
        <v>-1700</v>
      </c>
      <c r="H44" s="479"/>
    </row>
    <row r="45" spans="1:8" s="450" customFormat="1" ht="15" customHeight="1" thickBot="1">
      <c r="A45" s="512">
        <v>37</v>
      </c>
      <c r="B45" s="513" t="s">
        <v>409</v>
      </c>
      <c r="C45" s="531">
        <v>34772</v>
      </c>
      <c r="D45" s="531">
        <v>4776</v>
      </c>
      <c r="E45" s="532">
        <v>3366</v>
      </c>
      <c r="H45" s="479"/>
    </row>
    <row r="46" spans="1:8" s="450" customFormat="1" ht="15" customHeight="1" thickBot="1">
      <c r="A46" s="512">
        <v>38</v>
      </c>
      <c r="B46" s="513" t="s">
        <v>410</v>
      </c>
      <c r="C46" s="533"/>
      <c r="D46" s="533"/>
      <c r="E46" s="532">
        <v>1729</v>
      </c>
      <c r="H46" s="479"/>
    </row>
    <row r="47" spans="1:8" ht="15.75">
      <c r="B47" s="534"/>
      <c r="H47" s="479"/>
    </row>
    <row r="48" spans="1:8">
      <c r="A48" s="424" t="s">
        <v>411</v>
      </c>
      <c r="H48" s="479"/>
    </row>
    <row r="49" spans="1:8">
      <c r="H49" s="479"/>
    </row>
    <row r="50" spans="1:8">
      <c r="H50" s="479"/>
    </row>
    <row r="51" spans="1:8">
      <c r="H51" s="479"/>
    </row>
    <row r="52" spans="1:8">
      <c r="H52" s="479"/>
    </row>
    <row r="54" spans="1:8">
      <c r="A54" s="423"/>
      <c r="B54" s="424" t="s">
        <v>350</v>
      </c>
      <c r="C54" s="426"/>
    </row>
    <row r="55" spans="1:8">
      <c r="A55" s="423"/>
      <c r="B55" s="427" t="s">
        <v>352</v>
      </c>
      <c r="C55" s="428"/>
      <c r="D55" s="429"/>
      <c r="E55" s="428"/>
    </row>
  </sheetData>
  <mergeCells count="5">
    <mergeCell ref="A5:A6"/>
    <mergeCell ref="B5:B6"/>
    <mergeCell ref="E5:E6"/>
    <mergeCell ref="D4:E4"/>
    <mergeCell ref="C6:D6"/>
  </mergeCells>
  <phoneticPr fontId="49" type="noConversion"/>
  <printOptions horizontalCentered="1"/>
  <pageMargins left="0.79" right="0.7" top="1.53" bottom="0.65" header="0.96" footer="0.39370078740157483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indexed="36"/>
  </sheetPr>
  <dimension ref="A1:H152"/>
  <sheetViews>
    <sheetView view="pageBreakPreview" zoomScaleSheetLayoutView="70" workbookViewId="0">
      <selection activeCell="C149" sqref="C149"/>
    </sheetView>
  </sheetViews>
  <sheetFormatPr defaultColWidth="10.28515625" defaultRowHeight="15.75"/>
  <cols>
    <col min="1" max="1" width="88.85546875" style="675" customWidth="1"/>
    <col min="2" max="2" width="8.7109375" style="675" customWidth="1"/>
    <col min="3" max="3" width="15" style="735" customWidth="1"/>
    <col min="4" max="4" width="14.7109375" style="675" customWidth="1"/>
    <col min="5" max="16384" width="10.28515625" style="675"/>
  </cols>
  <sheetData>
    <row r="1" spans="1:6" ht="75.75" customHeight="1">
      <c r="A1" s="991" t="s">
        <v>530</v>
      </c>
      <c r="B1" s="992"/>
      <c r="C1" s="992"/>
      <c r="D1" s="992"/>
    </row>
    <row r="2" spans="1:6" ht="37.5" customHeight="1">
      <c r="A2" s="673"/>
      <c r="B2" s="674"/>
      <c r="C2" s="674"/>
      <c r="D2" s="674"/>
    </row>
    <row r="3" spans="1:6" ht="16.5" thickBot="1">
      <c r="C3" s="675"/>
      <c r="D3" s="676" t="s">
        <v>531</v>
      </c>
    </row>
    <row r="4" spans="1:6">
      <c r="A4" s="993" t="s">
        <v>532</v>
      </c>
      <c r="B4" s="995" t="s">
        <v>533</v>
      </c>
      <c r="C4" s="997" t="s">
        <v>534</v>
      </c>
      <c r="D4" s="995" t="s">
        <v>535</v>
      </c>
      <c r="E4" s="677"/>
    </row>
    <row r="5" spans="1:6" ht="16.5" thickBot="1">
      <c r="A5" s="994"/>
      <c r="B5" s="996"/>
      <c r="C5" s="996"/>
      <c r="D5" s="998"/>
      <c r="E5" s="677"/>
    </row>
    <row r="6" spans="1:6">
      <c r="A6" s="678" t="s">
        <v>536</v>
      </c>
      <c r="B6" s="679">
        <v>1</v>
      </c>
      <c r="C6" s="680">
        <v>7897</v>
      </c>
      <c r="D6" s="680">
        <v>2757</v>
      </c>
      <c r="E6" s="677"/>
    </row>
    <row r="7" spans="1:6">
      <c r="A7" s="681" t="s">
        <v>537</v>
      </c>
      <c r="B7" s="682">
        <v>2</v>
      </c>
      <c r="C7" s="683">
        <v>7177</v>
      </c>
      <c r="D7" s="683">
        <v>2715</v>
      </c>
    </row>
    <row r="8" spans="1:6">
      <c r="A8" s="684" t="s">
        <v>538</v>
      </c>
      <c r="B8" s="685">
        <v>3</v>
      </c>
      <c r="C8" s="686"/>
      <c r="D8" s="686"/>
      <c r="F8" s="687"/>
    </row>
    <row r="9" spans="1:6">
      <c r="A9" s="688" t="s">
        <v>539</v>
      </c>
      <c r="B9" s="682" t="s">
        <v>540</v>
      </c>
      <c r="C9" s="689"/>
      <c r="D9" s="689"/>
    </row>
    <row r="10" spans="1:6">
      <c r="A10" s="688" t="s">
        <v>541</v>
      </c>
      <c r="B10" s="682" t="s">
        <v>542</v>
      </c>
      <c r="C10" s="689"/>
      <c r="D10" s="689"/>
    </row>
    <row r="11" spans="1:6">
      <c r="A11" s="684" t="s">
        <v>543</v>
      </c>
      <c r="B11" s="685">
        <v>4</v>
      </c>
      <c r="C11" s="686">
        <v>7177</v>
      </c>
      <c r="D11" s="686">
        <v>2715</v>
      </c>
    </row>
    <row r="12" spans="1:6" ht="16.5" thickBot="1">
      <c r="A12" s="690" t="s">
        <v>544</v>
      </c>
      <c r="B12" s="691">
        <v>5</v>
      </c>
      <c r="C12" s="692">
        <v>120</v>
      </c>
      <c r="D12" s="692">
        <v>42</v>
      </c>
    </row>
    <row r="13" spans="1:6" ht="16.5" thickBot="1">
      <c r="A13" s="693" t="s">
        <v>545</v>
      </c>
      <c r="B13" s="694">
        <v>6</v>
      </c>
      <c r="C13" s="695">
        <v>831961</v>
      </c>
      <c r="D13" s="695">
        <v>645894</v>
      </c>
    </row>
    <row r="14" spans="1:6" ht="16.5" thickBot="1">
      <c r="A14" s="693" t="s">
        <v>546</v>
      </c>
      <c r="B14" s="694">
        <v>7</v>
      </c>
      <c r="C14" s="695">
        <v>811650</v>
      </c>
      <c r="D14" s="695">
        <v>632656</v>
      </c>
    </row>
    <row r="15" spans="1:6">
      <c r="A15" s="681" t="s">
        <v>547</v>
      </c>
      <c r="B15" s="682">
        <v>8</v>
      </c>
      <c r="C15" s="683">
        <v>793825</v>
      </c>
      <c r="D15" s="683">
        <v>616555</v>
      </c>
    </row>
    <row r="16" spans="1:6">
      <c r="A16" s="684" t="s">
        <v>548</v>
      </c>
      <c r="B16" s="685">
        <v>9</v>
      </c>
      <c r="C16" s="686">
        <v>605479</v>
      </c>
      <c r="D16" s="686">
        <v>471317</v>
      </c>
    </row>
    <row r="17" spans="1:4">
      <c r="A17" s="688" t="s">
        <v>539</v>
      </c>
      <c r="B17" s="682" t="s">
        <v>549</v>
      </c>
      <c r="C17" s="696">
        <v>605479</v>
      </c>
      <c r="D17" s="696">
        <v>471317</v>
      </c>
    </row>
    <row r="18" spans="1:4">
      <c r="A18" s="697" t="s">
        <v>550</v>
      </c>
      <c r="B18" s="698" t="s">
        <v>551</v>
      </c>
      <c r="C18" s="699">
        <v>598095</v>
      </c>
      <c r="D18" s="699">
        <v>464283</v>
      </c>
    </row>
    <row r="19" spans="1:4">
      <c r="A19" s="697" t="s">
        <v>552</v>
      </c>
      <c r="B19" s="698" t="s">
        <v>553</v>
      </c>
      <c r="C19" s="699"/>
      <c r="D19" s="699"/>
    </row>
    <row r="20" spans="1:4">
      <c r="A20" s="697" t="s">
        <v>554</v>
      </c>
      <c r="B20" s="698" t="s">
        <v>555</v>
      </c>
      <c r="C20" s="699"/>
      <c r="D20" s="699"/>
    </row>
    <row r="21" spans="1:4">
      <c r="A21" s="697" t="s">
        <v>556</v>
      </c>
      <c r="B21" s="698" t="s">
        <v>557</v>
      </c>
      <c r="C21" s="699"/>
      <c r="D21" s="699"/>
    </row>
    <row r="22" spans="1:4">
      <c r="A22" s="688" t="s">
        <v>541</v>
      </c>
      <c r="B22" s="682" t="s">
        <v>558</v>
      </c>
      <c r="C22" s="696"/>
      <c r="D22" s="696"/>
    </row>
    <row r="23" spans="1:4">
      <c r="A23" s="697" t="s">
        <v>559</v>
      </c>
      <c r="B23" s="698" t="s">
        <v>560</v>
      </c>
      <c r="C23" s="696"/>
      <c r="D23" s="696"/>
    </row>
    <row r="24" spans="1:4">
      <c r="A24" s="697" t="s">
        <v>561</v>
      </c>
      <c r="B24" s="698" t="s">
        <v>562</v>
      </c>
      <c r="C24" s="696"/>
      <c r="D24" s="696"/>
    </row>
    <row r="25" spans="1:4">
      <c r="A25" s="684" t="s">
        <v>563</v>
      </c>
      <c r="B25" s="685">
        <v>10</v>
      </c>
      <c r="C25" s="686">
        <v>188346</v>
      </c>
      <c r="D25" s="686">
        <v>145238</v>
      </c>
    </row>
    <row r="26" spans="1:4" ht="16.5" thickBot="1">
      <c r="A26" s="690" t="s">
        <v>544</v>
      </c>
      <c r="B26" s="691">
        <v>11</v>
      </c>
      <c r="C26" s="692">
        <v>17825</v>
      </c>
      <c r="D26" s="692">
        <v>16101</v>
      </c>
    </row>
    <row r="27" spans="1:4" ht="16.5" thickBot="1">
      <c r="A27" s="700" t="s">
        <v>564</v>
      </c>
      <c r="B27" s="694">
        <v>12</v>
      </c>
      <c r="C27" s="695">
        <v>2307</v>
      </c>
      <c r="D27" s="695">
        <v>1091</v>
      </c>
    </row>
    <row r="28" spans="1:4">
      <c r="A28" s="681" t="s">
        <v>565</v>
      </c>
      <c r="B28" s="682">
        <v>13</v>
      </c>
      <c r="C28" s="683">
        <v>0</v>
      </c>
      <c r="D28" s="683">
        <v>0</v>
      </c>
    </row>
    <row r="29" spans="1:4">
      <c r="A29" s="684" t="s">
        <v>566</v>
      </c>
      <c r="B29" s="685">
        <v>14</v>
      </c>
      <c r="C29" s="686">
        <v>0</v>
      </c>
      <c r="D29" s="686">
        <v>0</v>
      </c>
    </row>
    <row r="30" spans="1:4">
      <c r="A30" s="688" t="s">
        <v>539</v>
      </c>
      <c r="B30" s="682" t="s">
        <v>567</v>
      </c>
      <c r="C30" s="696"/>
      <c r="D30" s="696"/>
    </row>
    <row r="31" spans="1:4">
      <c r="A31" s="688" t="s">
        <v>541</v>
      </c>
      <c r="B31" s="682" t="s">
        <v>568</v>
      </c>
      <c r="C31" s="696"/>
      <c r="D31" s="696"/>
    </row>
    <row r="32" spans="1:4">
      <c r="A32" s="697" t="s">
        <v>559</v>
      </c>
      <c r="B32" s="701" t="s">
        <v>569</v>
      </c>
      <c r="C32" s="696"/>
      <c r="D32" s="696"/>
    </row>
    <row r="33" spans="1:4">
      <c r="A33" s="697" t="s">
        <v>561</v>
      </c>
      <c r="B33" s="701" t="s">
        <v>570</v>
      </c>
      <c r="C33" s="696"/>
      <c r="D33" s="696"/>
    </row>
    <row r="34" spans="1:4">
      <c r="A34" s="684" t="s">
        <v>543</v>
      </c>
      <c r="B34" s="685">
        <v>15</v>
      </c>
      <c r="C34" s="686">
        <v>0</v>
      </c>
      <c r="D34" s="686">
        <v>0</v>
      </c>
    </row>
    <row r="35" spans="1:4" ht="16.5" thickBot="1">
      <c r="A35" s="690" t="s">
        <v>544</v>
      </c>
      <c r="B35" s="691">
        <v>16</v>
      </c>
      <c r="C35" s="692">
        <v>2307</v>
      </c>
      <c r="D35" s="692">
        <v>1091</v>
      </c>
    </row>
    <row r="36" spans="1:4">
      <c r="A36" s="702" t="s">
        <v>571</v>
      </c>
      <c r="B36" s="703">
        <v>17</v>
      </c>
      <c r="C36" s="704">
        <v>10636</v>
      </c>
      <c r="D36" s="704">
        <v>4779</v>
      </c>
    </row>
    <row r="37" spans="1:4" ht="16.5" thickBot="1">
      <c r="A37" s="690" t="s">
        <v>544</v>
      </c>
      <c r="B37" s="691">
        <v>18</v>
      </c>
      <c r="C37" s="692"/>
      <c r="D37" s="692"/>
    </row>
    <row r="38" spans="1:4" ht="16.5" thickBot="1">
      <c r="A38" s="700" t="s">
        <v>572</v>
      </c>
      <c r="B38" s="694">
        <v>19</v>
      </c>
      <c r="C38" s="695">
        <v>0</v>
      </c>
      <c r="D38" s="695">
        <v>0</v>
      </c>
    </row>
    <row r="39" spans="1:4" ht="16.5" thickBot="1">
      <c r="A39" s="690" t="s">
        <v>544</v>
      </c>
      <c r="B39" s="691">
        <v>20</v>
      </c>
      <c r="C39" s="692"/>
      <c r="D39" s="692"/>
    </row>
    <row r="40" spans="1:4" ht="16.5" thickBot="1">
      <c r="A40" s="700" t="s">
        <v>573</v>
      </c>
      <c r="B40" s="694">
        <v>21</v>
      </c>
      <c r="C40" s="695">
        <v>7368</v>
      </c>
      <c r="D40" s="695">
        <v>7368</v>
      </c>
    </row>
    <row r="41" spans="1:4">
      <c r="A41" s="681" t="s">
        <v>574</v>
      </c>
      <c r="B41" s="682">
        <v>22</v>
      </c>
      <c r="C41" s="683"/>
      <c r="D41" s="683"/>
    </row>
    <row r="42" spans="1:4">
      <c r="A42" s="684" t="s">
        <v>575</v>
      </c>
      <c r="B42" s="685">
        <v>23</v>
      </c>
      <c r="C42" s="686"/>
      <c r="D42" s="686"/>
    </row>
    <row r="43" spans="1:4">
      <c r="A43" s="688" t="s">
        <v>539</v>
      </c>
      <c r="B43" s="685" t="s">
        <v>576</v>
      </c>
      <c r="C43" s="689"/>
      <c r="D43" s="689"/>
    </row>
    <row r="44" spans="1:4">
      <c r="A44" s="688" t="s">
        <v>541</v>
      </c>
      <c r="B44" s="685" t="s">
        <v>577</v>
      </c>
      <c r="C44" s="689"/>
      <c r="D44" s="689"/>
    </row>
    <row r="45" spans="1:4">
      <c r="A45" s="684" t="s">
        <v>543</v>
      </c>
      <c r="B45" s="685">
        <v>24</v>
      </c>
      <c r="C45" s="686">
        <v>7368</v>
      </c>
      <c r="D45" s="686">
        <v>7368</v>
      </c>
    </row>
    <row r="46" spans="1:4" ht="16.5" thickBot="1">
      <c r="A46" s="690" t="s">
        <v>544</v>
      </c>
      <c r="B46" s="691">
        <v>25</v>
      </c>
      <c r="C46" s="692"/>
      <c r="D46" s="692"/>
    </row>
    <row r="47" spans="1:4" ht="16.5" thickBot="1">
      <c r="A47" s="700" t="s">
        <v>578</v>
      </c>
      <c r="B47" s="694">
        <v>26</v>
      </c>
      <c r="C47" s="695">
        <v>0</v>
      </c>
      <c r="D47" s="695">
        <v>0</v>
      </c>
    </row>
    <row r="48" spans="1:4">
      <c r="A48" s="681" t="s">
        <v>579</v>
      </c>
      <c r="B48" s="682">
        <v>27</v>
      </c>
      <c r="C48" s="683"/>
      <c r="D48" s="683"/>
    </row>
    <row r="49" spans="1:8">
      <c r="A49" s="684" t="s">
        <v>580</v>
      </c>
      <c r="B49" s="685">
        <v>28</v>
      </c>
      <c r="C49" s="686"/>
      <c r="D49" s="686"/>
    </row>
    <row r="50" spans="1:8">
      <c r="A50" s="688" t="s">
        <v>539</v>
      </c>
      <c r="B50" s="685" t="s">
        <v>581</v>
      </c>
      <c r="C50" s="689"/>
      <c r="D50" s="689"/>
    </row>
    <row r="51" spans="1:8">
      <c r="A51" s="688" t="s">
        <v>541</v>
      </c>
      <c r="B51" s="685" t="s">
        <v>582</v>
      </c>
      <c r="C51" s="689"/>
      <c r="D51" s="689"/>
    </row>
    <row r="52" spans="1:8">
      <c r="A52" s="684" t="s">
        <v>543</v>
      </c>
      <c r="B52" s="685">
        <v>29</v>
      </c>
      <c r="C52" s="686"/>
      <c r="D52" s="686"/>
    </row>
    <row r="53" spans="1:8" ht="16.5" thickBot="1">
      <c r="A53" s="690" t="s">
        <v>544</v>
      </c>
      <c r="B53" s="691">
        <v>30</v>
      </c>
      <c r="C53" s="692"/>
      <c r="D53" s="692"/>
    </row>
    <row r="54" spans="1:8" ht="16.5" thickBot="1">
      <c r="A54" s="700" t="s">
        <v>583</v>
      </c>
      <c r="B54" s="694">
        <v>31</v>
      </c>
      <c r="C54" s="695"/>
      <c r="D54" s="695"/>
    </row>
    <row r="55" spans="1:8" ht="16.5" thickBot="1">
      <c r="A55" s="700" t="s">
        <v>584</v>
      </c>
      <c r="B55" s="694">
        <v>32</v>
      </c>
      <c r="C55" s="695">
        <v>1875</v>
      </c>
      <c r="D55" s="695">
        <v>1875</v>
      </c>
      <c r="E55" s="705"/>
      <c r="F55" s="706"/>
      <c r="G55" s="707"/>
      <c r="H55" s="707"/>
    </row>
    <row r="56" spans="1:8">
      <c r="A56" s="708" t="s">
        <v>585</v>
      </c>
      <c r="B56" s="679">
        <v>33</v>
      </c>
      <c r="C56" s="709">
        <v>1382</v>
      </c>
      <c r="D56" s="709">
        <v>1382</v>
      </c>
      <c r="E56" s="710"/>
      <c r="F56" s="711"/>
      <c r="G56" s="712"/>
      <c r="H56" s="712"/>
    </row>
    <row r="57" spans="1:8">
      <c r="A57" s="681" t="s">
        <v>586</v>
      </c>
      <c r="B57" s="713">
        <v>34</v>
      </c>
      <c r="C57" s="714"/>
      <c r="D57" s="714"/>
      <c r="E57" s="710"/>
      <c r="F57" s="711"/>
      <c r="G57" s="712"/>
      <c r="H57" s="712"/>
    </row>
    <row r="58" spans="1:8" s="717" customFormat="1">
      <c r="A58" s="684" t="s">
        <v>587</v>
      </c>
      <c r="B58" s="715">
        <v>35</v>
      </c>
      <c r="C58" s="716"/>
      <c r="D58" s="716"/>
      <c r="E58" s="710"/>
      <c r="F58" s="711"/>
      <c r="G58" s="712"/>
      <c r="H58" s="712"/>
    </row>
    <row r="59" spans="1:8">
      <c r="A59" s="688" t="s">
        <v>541</v>
      </c>
      <c r="B59" s="715" t="s">
        <v>588</v>
      </c>
      <c r="C59" s="714"/>
      <c r="D59" s="714"/>
      <c r="E59" s="710"/>
      <c r="F59" s="711"/>
      <c r="G59" s="712"/>
      <c r="H59" s="712"/>
    </row>
    <row r="60" spans="1:8">
      <c r="A60" s="697" t="s">
        <v>559</v>
      </c>
      <c r="B60" s="715" t="s">
        <v>589</v>
      </c>
      <c r="C60" s="718"/>
      <c r="D60" s="718"/>
      <c r="E60" s="710"/>
      <c r="F60" s="711"/>
      <c r="G60" s="712"/>
      <c r="H60" s="712"/>
    </row>
    <row r="61" spans="1:8">
      <c r="A61" s="697" t="s">
        <v>561</v>
      </c>
      <c r="B61" s="715" t="s">
        <v>590</v>
      </c>
      <c r="C61" s="718"/>
      <c r="D61" s="718"/>
      <c r="E61" s="710"/>
      <c r="F61" s="711"/>
      <c r="G61" s="712"/>
      <c r="H61" s="712"/>
    </row>
    <row r="62" spans="1:8" ht="16.5" thickBot="1">
      <c r="A62" s="690" t="s">
        <v>544</v>
      </c>
      <c r="B62" s="691">
        <v>36</v>
      </c>
      <c r="C62" s="692"/>
      <c r="D62" s="692"/>
    </row>
    <row r="63" spans="1:8">
      <c r="A63" s="719" t="s">
        <v>591</v>
      </c>
      <c r="B63" s="713">
        <v>37</v>
      </c>
      <c r="C63" s="714"/>
      <c r="D63" s="714"/>
      <c r="E63" s="720"/>
      <c r="F63" s="706"/>
      <c r="G63" s="721"/>
      <c r="H63" s="721"/>
    </row>
    <row r="64" spans="1:8">
      <c r="A64" s="722" t="s">
        <v>592</v>
      </c>
      <c r="B64" s="723">
        <v>38</v>
      </c>
      <c r="C64" s="724">
        <v>493</v>
      </c>
      <c r="D64" s="724">
        <v>493</v>
      </c>
      <c r="E64" s="720"/>
      <c r="F64" s="706"/>
      <c r="G64" s="721"/>
      <c r="H64" s="721"/>
    </row>
    <row r="65" spans="1:8">
      <c r="A65" s="722" t="s">
        <v>593</v>
      </c>
      <c r="B65" s="723">
        <v>39</v>
      </c>
      <c r="C65" s="724"/>
      <c r="D65" s="724"/>
      <c r="E65" s="710"/>
      <c r="F65" s="711"/>
      <c r="G65" s="712"/>
      <c r="H65" s="712"/>
    </row>
    <row r="66" spans="1:8">
      <c r="A66" s="722" t="s">
        <v>594</v>
      </c>
      <c r="B66" s="723">
        <v>40</v>
      </c>
      <c r="C66" s="724"/>
      <c r="D66" s="724"/>
    </row>
    <row r="67" spans="1:8" ht="16.5" thickBot="1">
      <c r="A67" s="725" t="s">
        <v>595</v>
      </c>
      <c r="B67" s="726">
        <v>41</v>
      </c>
      <c r="C67" s="727"/>
      <c r="D67" s="727"/>
    </row>
    <row r="68" spans="1:8" ht="36.75" customHeight="1" thickBot="1">
      <c r="A68" s="700" t="s">
        <v>596</v>
      </c>
      <c r="B68" s="694">
        <v>42</v>
      </c>
      <c r="C68" s="695">
        <v>521359</v>
      </c>
      <c r="D68" s="695">
        <v>310090</v>
      </c>
    </row>
    <row r="69" spans="1:8">
      <c r="A69" s="681" t="s">
        <v>597</v>
      </c>
      <c r="B69" s="682">
        <v>43</v>
      </c>
      <c r="C69" s="683"/>
      <c r="D69" s="683"/>
    </row>
    <row r="70" spans="1:8">
      <c r="A70" s="684" t="s">
        <v>598</v>
      </c>
      <c r="B70" s="685">
        <v>44</v>
      </c>
      <c r="C70" s="686">
        <v>521359</v>
      </c>
      <c r="D70" s="686">
        <v>310090</v>
      </c>
    </row>
    <row r="71" spans="1:8">
      <c r="A71" s="688" t="s">
        <v>539</v>
      </c>
      <c r="B71" s="685" t="s">
        <v>599</v>
      </c>
      <c r="C71" s="689"/>
      <c r="D71" s="689"/>
    </row>
    <row r="72" spans="1:8">
      <c r="A72" s="688" t="s">
        <v>541</v>
      </c>
      <c r="B72" s="685" t="s">
        <v>600</v>
      </c>
      <c r="C72" s="689"/>
      <c r="D72" s="689"/>
    </row>
    <row r="73" spans="1:8">
      <c r="A73" s="684" t="s">
        <v>543</v>
      </c>
      <c r="B73" s="685">
        <v>45</v>
      </c>
      <c r="C73" s="686"/>
      <c r="D73" s="686"/>
    </row>
    <row r="74" spans="1:8" ht="16.5" thickBot="1">
      <c r="A74" s="690" t="s">
        <v>544</v>
      </c>
      <c r="B74" s="691">
        <v>46</v>
      </c>
      <c r="C74" s="692"/>
      <c r="D74" s="692"/>
    </row>
    <row r="75" spans="1:8" ht="16.5" thickBot="1">
      <c r="A75" s="728" t="s">
        <v>601</v>
      </c>
      <c r="B75" s="729">
        <v>47</v>
      </c>
      <c r="C75" s="730">
        <v>1363092</v>
      </c>
      <c r="D75" s="731">
        <v>960616</v>
      </c>
    </row>
    <row r="76" spans="1:8">
      <c r="A76" s="708" t="s">
        <v>602</v>
      </c>
      <c r="B76" s="679">
        <v>48</v>
      </c>
      <c r="C76" s="709"/>
      <c r="D76" s="709"/>
    </row>
    <row r="77" spans="1:8">
      <c r="A77" s="722" t="s">
        <v>603</v>
      </c>
      <c r="B77" s="723">
        <v>49</v>
      </c>
      <c r="C77" s="724">
        <v>2754</v>
      </c>
      <c r="D77" s="724">
        <v>2754</v>
      </c>
    </row>
    <row r="78" spans="1:8">
      <c r="A78" s="722" t="s">
        <v>604</v>
      </c>
      <c r="B78" s="723">
        <v>50</v>
      </c>
      <c r="C78" s="724"/>
      <c r="D78" s="724"/>
    </row>
    <row r="79" spans="1:8">
      <c r="A79" s="722" t="s">
        <v>605</v>
      </c>
      <c r="B79" s="723">
        <v>51</v>
      </c>
      <c r="C79" s="724">
        <v>22</v>
      </c>
      <c r="D79" s="724">
        <v>22</v>
      </c>
    </row>
    <row r="80" spans="1:8" ht="16.5" thickBot="1">
      <c r="A80" s="725" t="s">
        <v>333</v>
      </c>
      <c r="B80" s="726">
        <v>52</v>
      </c>
      <c r="C80" s="727">
        <v>6276</v>
      </c>
      <c r="D80" s="727">
        <v>6276</v>
      </c>
    </row>
    <row r="81" spans="1:7" ht="16.5" thickBot="1">
      <c r="A81" s="728" t="s">
        <v>606</v>
      </c>
      <c r="B81" s="729">
        <v>53</v>
      </c>
      <c r="C81" s="730">
        <v>9052</v>
      </c>
      <c r="D81" s="731">
        <v>9052</v>
      </c>
    </row>
    <row r="82" spans="1:7" ht="16.5" thickBot="1">
      <c r="A82" s="728" t="s">
        <v>607</v>
      </c>
      <c r="B82" s="729">
        <v>54</v>
      </c>
      <c r="C82" s="730">
        <v>1372144</v>
      </c>
      <c r="D82" s="731">
        <v>969668</v>
      </c>
    </row>
    <row r="83" spans="1:7">
      <c r="A83" s="732"/>
      <c r="B83" s="733"/>
      <c r="C83" s="734"/>
      <c r="D83" s="734"/>
    </row>
    <row r="84" spans="1:7">
      <c r="A84" s="732"/>
      <c r="B84" s="733"/>
      <c r="C84" s="734"/>
      <c r="D84" s="734"/>
    </row>
    <row r="85" spans="1:7">
      <c r="A85" s="735"/>
      <c r="B85" s="733"/>
    </row>
    <row r="86" spans="1:7" ht="81.75" customHeight="1">
      <c r="A86" s="991" t="s">
        <v>608</v>
      </c>
      <c r="B86" s="991"/>
      <c r="C86" s="991"/>
      <c r="D86" s="991"/>
    </row>
    <row r="87" spans="1:7" ht="16.5" thickBot="1">
      <c r="D87" s="676" t="s">
        <v>531</v>
      </c>
    </row>
    <row r="88" spans="1:7" ht="15.75" customHeight="1">
      <c r="A88" s="1001" t="s">
        <v>609</v>
      </c>
      <c r="B88" s="1003" t="s">
        <v>533</v>
      </c>
      <c r="C88" s="1004" t="s">
        <v>535</v>
      </c>
      <c r="D88" s="1005"/>
    </row>
    <row r="89" spans="1:7" ht="24.75" customHeight="1" thickBot="1">
      <c r="A89" s="1002"/>
      <c r="B89" s="1002"/>
      <c r="C89" s="1006"/>
      <c r="D89" s="1007"/>
    </row>
    <row r="90" spans="1:7">
      <c r="A90" s="736" t="s">
        <v>610</v>
      </c>
      <c r="B90" s="737">
        <v>1</v>
      </c>
      <c r="C90" s="1008">
        <v>65271</v>
      </c>
      <c r="D90" s="1009"/>
    </row>
    <row r="91" spans="1:7">
      <c r="A91" s="738" t="s">
        <v>611</v>
      </c>
      <c r="B91" s="739">
        <f>+B90+1</f>
        <v>2</v>
      </c>
      <c r="C91" s="1010">
        <v>866821</v>
      </c>
      <c r="D91" s="1011"/>
    </row>
    <row r="92" spans="1:7" ht="16.5" thickBot="1">
      <c r="A92" s="740" t="s">
        <v>612</v>
      </c>
      <c r="B92" s="741">
        <f>+B91+1</f>
        <v>3</v>
      </c>
      <c r="C92" s="999"/>
      <c r="D92" s="1000"/>
      <c r="G92" s="675" t="s">
        <v>23</v>
      </c>
    </row>
    <row r="93" spans="1:7" ht="16.5" thickBot="1">
      <c r="A93" s="728" t="s">
        <v>613</v>
      </c>
      <c r="B93" s="729">
        <f>+B92+1</f>
        <v>4</v>
      </c>
      <c r="C93" s="1012">
        <v>932092</v>
      </c>
      <c r="D93" s="1013"/>
    </row>
    <row r="94" spans="1:7">
      <c r="A94" s="714" t="s">
        <v>614</v>
      </c>
      <c r="B94" s="737">
        <f>+B93+1</f>
        <v>5</v>
      </c>
      <c r="C94" s="999">
        <v>5935</v>
      </c>
      <c r="D94" s="1000"/>
    </row>
    <row r="95" spans="1:7" ht="16.5" thickBot="1">
      <c r="A95" s="724" t="s">
        <v>615</v>
      </c>
      <c r="B95" s="739">
        <v>6</v>
      </c>
      <c r="C95" s="1014">
        <v>0</v>
      </c>
      <c r="D95" s="1015"/>
    </row>
    <row r="96" spans="1:7" ht="16.5" thickBot="1">
      <c r="A96" s="728" t="s">
        <v>616</v>
      </c>
      <c r="B96" s="729">
        <v>7</v>
      </c>
      <c r="C96" s="1012">
        <v>5935</v>
      </c>
      <c r="D96" s="1013"/>
    </row>
    <row r="97" spans="1:7">
      <c r="A97" s="714" t="s">
        <v>617</v>
      </c>
      <c r="B97" s="737">
        <v>8</v>
      </c>
      <c r="C97" s="999">
        <v>652</v>
      </c>
      <c r="D97" s="1000"/>
    </row>
    <row r="98" spans="1:7">
      <c r="A98" s="724" t="s">
        <v>618</v>
      </c>
      <c r="B98" s="737">
        <v>9</v>
      </c>
      <c r="C98" s="999">
        <v>30626</v>
      </c>
      <c r="D98" s="1000"/>
    </row>
    <row r="99" spans="1:7" ht="15.75" customHeight="1" thickBot="1">
      <c r="A99" s="742" t="s">
        <v>619</v>
      </c>
      <c r="B99" s="737">
        <v>10</v>
      </c>
      <c r="C99" s="999">
        <v>363</v>
      </c>
      <c r="D99" s="1000"/>
    </row>
    <row r="100" spans="1:7" ht="16.5" thickBot="1">
      <c r="A100" s="728" t="s">
        <v>620</v>
      </c>
      <c r="B100" s="729">
        <v>11</v>
      </c>
      <c r="C100" s="1012">
        <v>31641</v>
      </c>
      <c r="D100" s="1013"/>
      <c r="G100" s="675" t="s">
        <v>23</v>
      </c>
    </row>
    <row r="101" spans="1:7" ht="16.5" thickBot="1">
      <c r="A101" s="728" t="s">
        <v>621</v>
      </c>
      <c r="B101" s="729">
        <v>12</v>
      </c>
      <c r="C101" s="1012">
        <v>969668</v>
      </c>
      <c r="D101" s="1013"/>
    </row>
    <row r="102" spans="1:7">
      <c r="B102" s="743"/>
    </row>
    <row r="103" spans="1:7">
      <c r="B103" s="743"/>
    </row>
    <row r="104" spans="1:7" ht="81.75" customHeight="1">
      <c r="A104" s="991" t="s">
        <v>622</v>
      </c>
      <c r="B104" s="991"/>
      <c r="C104" s="991"/>
      <c r="D104" s="991"/>
    </row>
    <row r="105" spans="1:7" ht="16.5" thickBot="1">
      <c r="D105" s="676" t="s">
        <v>531</v>
      </c>
    </row>
    <row r="106" spans="1:7">
      <c r="A106" s="993" t="s">
        <v>532</v>
      </c>
      <c r="B106" s="995" t="s">
        <v>533</v>
      </c>
      <c r="C106" s="997" t="s">
        <v>534</v>
      </c>
      <c r="D106" s="1018" t="s">
        <v>535</v>
      </c>
    </row>
    <row r="107" spans="1:7" ht="16.5" thickBot="1">
      <c r="A107" s="994"/>
      <c r="B107" s="996"/>
      <c r="C107" s="996"/>
      <c r="D107" s="1019"/>
    </row>
    <row r="108" spans="1:7" ht="16.5" thickBot="1">
      <c r="A108" s="744" t="s">
        <v>623</v>
      </c>
      <c r="B108" s="745">
        <v>1</v>
      </c>
      <c r="C108" s="746">
        <v>128</v>
      </c>
      <c r="D108" s="747"/>
    </row>
    <row r="109" spans="1:7">
      <c r="A109" s="748" t="s">
        <v>624</v>
      </c>
      <c r="B109" s="749">
        <v>2</v>
      </c>
      <c r="C109" s="750">
        <v>128</v>
      </c>
      <c r="D109" s="751"/>
    </row>
    <row r="110" spans="1:7" ht="16.5" thickBot="1">
      <c r="A110" s="752" t="s">
        <v>625</v>
      </c>
      <c r="B110" s="753">
        <v>3</v>
      </c>
      <c r="C110" s="754"/>
      <c r="D110" s="755"/>
    </row>
    <row r="111" spans="1:7" ht="16.5" thickBot="1">
      <c r="A111" s="744" t="s">
        <v>626</v>
      </c>
      <c r="B111" s="745">
        <v>4</v>
      </c>
      <c r="C111" s="746">
        <v>14781</v>
      </c>
      <c r="D111" s="747"/>
    </row>
    <row r="112" spans="1:7">
      <c r="A112" s="756" t="s">
        <v>627</v>
      </c>
      <c r="B112" s="757">
        <v>5</v>
      </c>
      <c r="C112" s="758">
        <v>949</v>
      </c>
      <c r="D112" s="759"/>
    </row>
    <row r="113" spans="1:4">
      <c r="A113" s="748" t="s">
        <v>624</v>
      </c>
      <c r="B113" s="749">
        <v>6</v>
      </c>
      <c r="C113" s="750">
        <v>949</v>
      </c>
      <c r="D113" s="751"/>
    </row>
    <row r="114" spans="1:4">
      <c r="A114" s="760" t="s">
        <v>625</v>
      </c>
      <c r="B114" s="761">
        <v>7</v>
      </c>
      <c r="C114" s="762"/>
      <c r="D114" s="763"/>
    </row>
    <row r="115" spans="1:4">
      <c r="A115" s="760" t="s">
        <v>628</v>
      </c>
      <c r="B115" s="761">
        <v>8</v>
      </c>
      <c r="C115" s="762">
        <v>13832</v>
      </c>
      <c r="D115" s="764"/>
    </row>
    <row r="116" spans="1:4">
      <c r="A116" s="760" t="s">
        <v>624</v>
      </c>
      <c r="B116" s="761">
        <v>9</v>
      </c>
      <c r="C116" s="762">
        <v>13832</v>
      </c>
      <c r="D116" s="763"/>
    </row>
    <row r="117" spans="1:4">
      <c r="A117" s="760" t="s">
        <v>625</v>
      </c>
      <c r="B117" s="761">
        <v>10</v>
      </c>
      <c r="C117" s="762"/>
      <c r="D117" s="763"/>
    </row>
    <row r="118" spans="1:4">
      <c r="A118" s="760" t="s">
        <v>629</v>
      </c>
      <c r="B118" s="761">
        <v>11</v>
      </c>
      <c r="C118" s="762"/>
      <c r="D118" s="764"/>
    </row>
    <row r="119" spans="1:4">
      <c r="A119" s="760" t="s">
        <v>624</v>
      </c>
      <c r="B119" s="761">
        <v>12</v>
      </c>
      <c r="C119" s="762"/>
      <c r="D119" s="763"/>
    </row>
    <row r="120" spans="1:4">
      <c r="A120" s="760" t="s">
        <v>625</v>
      </c>
      <c r="B120" s="761">
        <v>13</v>
      </c>
      <c r="C120" s="762"/>
      <c r="D120" s="763"/>
    </row>
    <row r="121" spans="1:4">
      <c r="A121" s="760" t="s">
        <v>630</v>
      </c>
      <c r="B121" s="761">
        <v>14</v>
      </c>
      <c r="C121" s="762"/>
      <c r="D121" s="763"/>
    </row>
    <row r="122" spans="1:4">
      <c r="A122" s="760" t="s">
        <v>624</v>
      </c>
      <c r="B122" s="761">
        <v>15</v>
      </c>
      <c r="C122" s="762"/>
      <c r="D122" s="763"/>
    </row>
    <row r="123" spans="1:4" ht="16.5" thickBot="1">
      <c r="A123" s="752" t="s">
        <v>625</v>
      </c>
      <c r="B123" s="753">
        <v>16</v>
      </c>
      <c r="C123" s="754"/>
      <c r="D123" s="755"/>
    </row>
    <row r="124" spans="1:4" ht="32.25" thickBot="1">
      <c r="A124" s="765" t="s">
        <v>631</v>
      </c>
      <c r="B124" s="745">
        <v>17</v>
      </c>
      <c r="C124" s="746">
        <v>91425</v>
      </c>
      <c r="D124" s="747"/>
    </row>
    <row r="125" spans="1:4">
      <c r="A125" s="748" t="s">
        <v>624</v>
      </c>
      <c r="B125" s="749">
        <v>18</v>
      </c>
      <c r="C125" s="750">
        <v>91425</v>
      </c>
      <c r="D125" s="751"/>
    </row>
    <row r="126" spans="1:4" ht="16.5" thickBot="1">
      <c r="A126" s="766" t="s">
        <v>625</v>
      </c>
      <c r="B126" s="767">
        <v>19</v>
      </c>
      <c r="C126" s="768"/>
      <c r="D126" s="769"/>
    </row>
    <row r="127" spans="1:4" ht="16.5" thickBot="1">
      <c r="A127" s="728" t="s">
        <v>632</v>
      </c>
      <c r="B127" s="729">
        <v>20</v>
      </c>
      <c r="C127" s="730">
        <v>106334</v>
      </c>
      <c r="D127" s="731">
        <v>0</v>
      </c>
    </row>
    <row r="128" spans="1:4">
      <c r="B128" s="743"/>
    </row>
    <row r="129" spans="1:4">
      <c r="B129" s="743"/>
    </row>
    <row r="130" spans="1:4">
      <c r="A130" s="770"/>
      <c r="B130" s="743"/>
    </row>
    <row r="131" spans="1:4" ht="90.75" customHeight="1">
      <c r="A131" s="991" t="s">
        <v>633</v>
      </c>
      <c r="B131" s="991"/>
      <c r="C131" s="991"/>
      <c r="D131" s="991"/>
    </row>
    <row r="132" spans="1:4" ht="16.5" thickBot="1">
      <c r="B132" s="743"/>
      <c r="D132" s="676" t="s">
        <v>531</v>
      </c>
    </row>
    <row r="133" spans="1:4" ht="15.75" customHeight="1">
      <c r="A133" s="1001" t="s">
        <v>64</v>
      </c>
      <c r="B133" s="1003" t="s">
        <v>533</v>
      </c>
      <c r="C133" s="1003" t="s">
        <v>634</v>
      </c>
      <c r="D133" s="1016" t="s">
        <v>635</v>
      </c>
    </row>
    <row r="134" spans="1:4" ht="24.75" customHeight="1" thickBot="1">
      <c r="A134" s="1002" t="s">
        <v>636</v>
      </c>
      <c r="B134" s="1002"/>
      <c r="C134" s="1002"/>
      <c r="D134" s="1017"/>
    </row>
    <row r="135" spans="1:4">
      <c r="A135" s="771" t="s">
        <v>637</v>
      </c>
      <c r="B135" s="772">
        <v>1</v>
      </c>
      <c r="C135" s="750"/>
      <c r="D135" s="773"/>
    </row>
    <row r="136" spans="1:4">
      <c r="A136" s="774" t="s">
        <v>638</v>
      </c>
      <c r="B136" s="775">
        <v>2</v>
      </c>
      <c r="C136" s="762"/>
      <c r="D136" s="776"/>
    </row>
    <row r="137" spans="1:4">
      <c r="A137" s="774" t="s">
        <v>639</v>
      </c>
      <c r="B137" s="775">
        <v>3</v>
      </c>
      <c r="C137" s="762"/>
      <c r="D137" s="776"/>
    </row>
    <row r="138" spans="1:4">
      <c r="A138" s="777" t="s">
        <v>640</v>
      </c>
      <c r="B138" s="775">
        <v>4</v>
      </c>
      <c r="C138" s="762"/>
      <c r="D138" s="776"/>
    </row>
    <row r="139" spans="1:4" ht="16.5" thickBot="1">
      <c r="A139" s="774" t="s">
        <v>641</v>
      </c>
      <c r="B139" s="775">
        <v>5</v>
      </c>
      <c r="C139" s="762"/>
      <c r="D139" s="776"/>
    </row>
    <row r="140" spans="1:4" ht="16.5" thickBot="1">
      <c r="A140" s="728" t="s">
        <v>642</v>
      </c>
      <c r="B140" s="729">
        <v>6</v>
      </c>
      <c r="C140" s="730">
        <v>0</v>
      </c>
      <c r="D140" s="731">
        <f>SUM(D135:D139)</f>
        <v>0</v>
      </c>
    </row>
    <row r="141" spans="1:4">
      <c r="A141" s="677"/>
      <c r="B141" s="743"/>
      <c r="C141" s="778"/>
      <c r="D141" s="677"/>
    </row>
    <row r="143" spans="1:4" ht="71.25" customHeight="1">
      <c r="A143" s="991" t="s">
        <v>643</v>
      </c>
      <c r="B143" s="991"/>
      <c r="C143" s="991"/>
      <c r="D143" s="991"/>
    </row>
    <row r="144" spans="1:4" ht="16.5" thickBot="1">
      <c r="A144" s="770"/>
      <c r="D144" s="676" t="s">
        <v>531</v>
      </c>
    </row>
    <row r="145" spans="1:6" ht="15.75" customHeight="1">
      <c r="A145" s="1001" t="s">
        <v>64</v>
      </c>
      <c r="B145" s="1003" t="s">
        <v>533</v>
      </c>
      <c r="C145" s="1003" t="s">
        <v>634</v>
      </c>
      <c r="D145" s="1016" t="s">
        <v>635</v>
      </c>
    </row>
    <row r="146" spans="1:6" ht="33.75" customHeight="1" thickBot="1">
      <c r="A146" s="1002" t="s">
        <v>636</v>
      </c>
      <c r="B146" s="1002"/>
      <c r="C146" s="1002"/>
      <c r="D146" s="1017"/>
    </row>
    <row r="147" spans="1:6">
      <c r="A147" s="771" t="s">
        <v>644</v>
      </c>
      <c r="B147" s="772">
        <v>1</v>
      </c>
      <c r="C147" s="750"/>
      <c r="D147" s="773"/>
      <c r="F147" s="675" t="s">
        <v>23</v>
      </c>
    </row>
    <row r="148" spans="1:6" ht="16.5" thickBot="1">
      <c r="A148" s="771" t="s">
        <v>645</v>
      </c>
      <c r="B148" s="772">
        <v>2</v>
      </c>
      <c r="C148" s="762"/>
      <c r="D148" s="776"/>
    </row>
    <row r="149" spans="1:6" ht="16.5" thickBot="1">
      <c r="A149" s="728" t="s">
        <v>646</v>
      </c>
      <c r="B149" s="729">
        <v>3</v>
      </c>
      <c r="C149" s="730"/>
      <c r="D149" s="731">
        <f>SUM(D147:D148)</f>
        <v>0</v>
      </c>
      <c r="F149" s="675" t="s">
        <v>23</v>
      </c>
    </row>
    <row r="151" spans="1:6">
      <c r="A151" s="779"/>
    </row>
    <row r="152" spans="1:6">
      <c r="A152" s="675" t="s">
        <v>23</v>
      </c>
    </row>
  </sheetData>
  <mergeCells count="36">
    <mergeCell ref="A145:A146"/>
    <mergeCell ref="B145:B146"/>
    <mergeCell ref="C145:C146"/>
    <mergeCell ref="D145:D146"/>
    <mergeCell ref="D106:D107"/>
    <mergeCell ref="A131:D131"/>
    <mergeCell ref="A133:A134"/>
    <mergeCell ref="B133:B134"/>
    <mergeCell ref="C133:C134"/>
    <mergeCell ref="D133:D134"/>
    <mergeCell ref="C95:D95"/>
    <mergeCell ref="C96:D96"/>
    <mergeCell ref="A143:D143"/>
    <mergeCell ref="C99:D99"/>
    <mergeCell ref="C100:D100"/>
    <mergeCell ref="C101:D101"/>
    <mergeCell ref="A104:D104"/>
    <mergeCell ref="A106:A107"/>
    <mergeCell ref="B106:B107"/>
    <mergeCell ref="C106:C107"/>
    <mergeCell ref="C97:D97"/>
    <mergeCell ref="C98:D98"/>
    <mergeCell ref="A88:A89"/>
    <mergeCell ref="B88:B89"/>
    <mergeCell ref="C88:D89"/>
    <mergeCell ref="C90:D90"/>
    <mergeCell ref="C91:D91"/>
    <mergeCell ref="C92:D92"/>
    <mergeCell ref="C93:D93"/>
    <mergeCell ref="C94:D94"/>
    <mergeCell ref="A86:D86"/>
    <mergeCell ref="A1:D1"/>
    <mergeCell ref="A4:A5"/>
    <mergeCell ref="B4:B5"/>
    <mergeCell ref="C4:C5"/>
    <mergeCell ref="D4:D5"/>
  </mergeCells>
  <phoneticPr fontId="0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50" orientation="portrait" r:id="rId1"/>
  <headerFooter alignWithMargins="0">
    <oddHeader>&amp;R13. melléklet</oddHeader>
  </headerFooter>
  <rowBreaks count="1" manualBreakCount="1">
    <brk id="85" max="3" man="1"/>
  </rowBreaks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13</vt:i4>
      </vt:variant>
      <vt:variant>
        <vt:lpstr>Névvel ellátott tartományok</vt:lpstr>
      </vt:variant>
      <vt:variant>
        <vt:i4>3</vt:i4>
      </vt:variant>
    </vt:vector>
  </HeadingPairs>
  <TitlesOfParts>
    <vt:vector size="16" baseType="lpstr">
      <vt:lpstr>Bevételek</vt:lpstr>
      <vt:lpstr>Kiadás</vt:lpstr>
      <vt:lpstr>címrend </vt:lpstr>
      <vt:lpstr>Műk. felhalm. mérleg </vt:lpstr>
      <vt:lpstr>Támogatásértékű m.k</vt:lpstr>
      <vt:lpstr>felhalmozás</vt:lpstr>
      <vt:lpstr>Támértékű bevétel</vt:lpstr>
      <vt:lpstr>Hitelképesség</vt:lpstr>
      <vt:lpstr>Sajátos bevétel</vt:lpstr>
      <vt:lpstr>egysz.mérleg (2)</vt:lpstr>
      <vt:lpstr>egy.pm.kim (2)</vt:lpstr>
      <vt:lpstr>egysz.pénzf.jelentés (2)</vt:lpstr>
      <vt:lpstr>VKEF</vt:lpstr>
      <vt:lpstr>'Műk. felhalm. mérleg '!Nyomtatási_cím</vt:lpstr>
      <vt:lpstr>Kiadás!Nyomtatási_terület</vt:lpstr>
      <vt:lpstr>VKEF!Nyomtatási_terület</vt:lpstr>
    </vt:vector>
  </TitlesOfParts>
  <Company>NK PH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Fülöp Györgyné</dc:creator>
  <cp:lastModifiedBy>Admin</cp:lastModifiedBy>
  <cp:lastPrinted>2012-04-19T04:55:02Z</cp:lastPrinted>
  <dcterms:created xsi:type="dcterms:W3CDTF">2002-01-23T07:03:55Z</dcterms:created>
  <dcterms:modified xsi:type="dcterms:W3CDTF">2012-04-19T06:29:09Z</dcterms:modified>
</cp:coreProperties>
</file>